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45" windowWidth="12120" windowHeight="8445" activeTab="4"/>
  </bookViews>
  <sheets>
    <sheet name="5.IS " sheetId="1" r:id="rId1"/>
    <sheet name="5.BS" sheetId="2" r:id="rId2"/>
    <sheet name="5. Equity" sheetId="3" r:id="rId3"/>
    <sheet name="5.Cashflow" sheetId="4" r:id="rId4"/>
    <sheet name="5. Notes KLSE" sheetId="5" r:id="rId5"/>
  </sheets>
  <externalReferences>
    <externalReference r:id="rId8"/>
    <externalReference r:id="rId9"/>
    <externalReference r:id="rId10"/>
  </externalReferences>
  <definedNames>
    <definedName name="NETT_PROFIT_BEFORE_TAX">'[1]revised'!$A$383</definedName>
    <definedName name="_xlnm.Print_Area" localSheetId="2">'5. Equity'!$A:$G</definedName>
    <definedName name="_xlnm.Print_Area" localSheetId="4">'5. Notes KLSE'!$A$1:$H$295</definedName>
    <definedName name="_xlnm.Print_Area" localSheetId="1">'5.BS'!$A$1:$E$56</definedName>
    <definedName name="_xlnm.Print_Area" localSheetId="3">'5.Cashflow'!$A$1:$E$69</definedName>
    <definedName name="_xlnm.Print_Area" localSheetId="0">'5.IS '!$A:$I</definedName>
  </definedNames>
  <calcPr fullCalcOnLoad="1"/>
</workbook>
</file>

<file path=xl/sharedStrings.xml><?xml version="1.0" encoding="utf-8"?>
<sst xmlns="http://schemas.openxmlformats.org/spreadsheetml/2006/main" count="300" uniqueCount="221">
  <si>
    <t>Current Year</t>
  </si>
  <si>
    <t>RM'000</t>
  </si>
  <si>
    <t>Taxation</t>
  </si>
  <si>
    <t>Gross profit</t>
  </si>
  <si>
    <t>Revenue</t>
  </si>
  <si>
    <t>Cost of sales</t>
  </si>
  <si>
    <t>Other operating income</t>
  </si>
  <si>
    <t>Interest income</t>
  </si>
  <si>
    <t>Profit before tax</t>
  </si>
  <si>
    <t>Tax expense</t>
  </si>
  <si>
    <t>Minority interest</t>
  </si>
  <si>
    <t>Interest expenses</t>
  </si>
  <si>
    <t>Interest Income</t>
  </si>
  <si>
    <t>Property, plant and equipment</t>
  </si>
  <si>
    <t>Investment in associated company</t>
  </si>
  <si>
    <t>Inventories</t>
  </si>
  <si>
    <t>Cash and bank balances</t>
  </si>
  <si>
    <t>Tax recoverable</t>
  </si>
  <si>
    <t>Proposed dividend</t>
  </si>
  <si>
    <t>Share capital</t>
  </si>
  <si>
    <t>Deferred taxation</t>
  </si>
  <si>
    <t>GOODWAY INTEGRATED INDUSTRIES BERHAD</t>
  </si>
  <si>
    <t>(Company No. 618972-T)</t>
  </si>
  <si>
    <t>CONDENSED CONSOLIDATED INCOME STATEMENTS</t>
  </si>
  <si>
    <t>(The figures have not been audited)</t>
  </si>
  <si>
    <t>Individual Quarter</t>
  </si>
  <si>
    <t>Cumulative Quarter</t>
  </si>
  <si>
    <t>Preceding Year</t>
  </si>
  <si>
    <t>Corresponding</t>
  </si>
  <si>
    <t>Quarter</t>
  </si>
  <si>
    <t>31.12.04</t>
  </si>
  <si>
    <t>Operating expenses</t>
  </si>
  <si>
    <t>Profit from operations</t>
  </si>
  <si>
    <t>Finance cost</t>
  </si>
  <si>
    <t>Share of results of associated company</t>
  </si>
  <si>
    <t xml:space="preserve">Profit after tax </t>
  </si>
  <si>
    <t>Profit for the period</t>
  </si>
  <si>
    <t>Earnings per share (sen)</t>
  </si>
  <si>
    <t>Diluted earnings per share (sen)</t>
  </si>
  <si>
    <t>N/A</t>
  </si>
  <si>
    <t>As At</t>
  </si>
  <si>
    <t>As At End</t>
  </si>
  <si>
    <t xml:space="preserve">Of Current </t>
  </si>
  <si>
    <t>Deferred tax asset</t>
  </si>
  <si>
    <t>Current assets</t>
  </si>
  <si>
    <t>Receivables</t>
  </si>
  <si>
    <t>Cash and cash equivalents</t>
  </si>
  <si>
    <t>*</t>
  </si>
  <si>
    <t>Current liabilities</t>
  </si>
  <si>
    <t>Payables</t>
  </si>
  <si>
    <t>Short term borrowings</t>
  </si>
  <si>
    <t>Shareholders' funds</t>
  </si>
  <si>
    <t>Negative goodwill</t>
  </si>
  <si>
    <t>Long term borrowings</t>
  </si>
  <si>
    <t>Net Tangible Assets per share (RM)</t>
  </si>
  <si>
    <t>Notes :</t>
  </si>
  <si>
    <t>CONDENSED CONSOLIDATED STATEMENT OF CHANGES IN EQUITY</t>
  </si>
  <si>
    <t>Non Distribution</t>
  </si>
  <si>
    <t>Distribution</t>
  </si>
  <si>
    <t>Share</t>
  </si>
  <si>
    <t>Translation</t>
  </si>
  <si>
    <t>Retained</t>
  </si>
  <si>
    <t>Capital</t>
  </si>
  <si>
    <t>Premium</t>
  </si>
  <si>
    <t>Reserve</t>
  </si>
  <si>
    <t>Profit/(Loss)</t>
  </si>
  <si>
    <t>Total</t>
  </si>
  <si>
    <t>Balance as at 1 January 2004</t>
  </si>
  <si>
    <t>Exchange differences on</t>
  </si>
  <si>
    <t xml:space="preserve">  translation of foreign subsidiary</t>
  </si>
  <si>
    <t xml:space="preserve">  company not recognized in</t>
  </si>
  <si>
    <t xml:space="preserve">  the income statement</t>
  </si>
  <si>
    <t>CONDENSED CONSOLIDATED CASH FLOW STATEMENTS</t>
  </si>
  <si>
    <t>Ended</t>
  </si>
  <si>
    <t>Cash flows from operating activities</t>
  </si>
  <si>
    <t>Profit before taxation</t>
  </si>
  <si>
    <t>Adjustments for :</t>
  </si>
  <si>
    <t>Share of loss from associated company</t>
  </si>
  <si>
    <t xml:space="preserve">Operating profit before working capital changes </t>
  </si>
  <si>
    <t>Cash generated used in operations</t>
  </si>
  <si>
    <t>Interest received</t>
  </si>
  <si>
    <t>Interest paid</t>
  </si>
  <si>
    <t>Taxation paid</t>
  </si>
  <si>
    <t>Cash flows from investing activities</t>
  </si>
  <si>
    <t xml:space="preserve">Purchase of property, plant and equipment </t>
  </si>
  <si>
    <t>Net cash flow used in investing activities</t>
  </si>
  <si>
    <t>Cash flows from financing activities</t>
  </si>
  <si>
    <t>Repayment of hire purchase creditors</t>
  </si>
  <si>
    <t>Net changes in cash and cash equivalents</t>
  </si>
  <si>
    <t>Cash and cash equivalents at beginning of period</t>
  </si>
  <si>
    <t>Cash and cash equivalents at end of period</t>
  </si>
  <si>
    <t>Cash and cash equivalents comprises of</t>
  </si>
  <si>
    <t>Bank Overdraft</t>
  </si>
  <si>
    <t>A.</t>
  </si>
  <si>
    <t>EXPLANATORY NOTES TO THE INTERIM FINANCIAL REPORT - MASB 26</t>
  </si>
  <si>
    <t>A1.</t>
  </si>
  <si>
    <t>Basis Of Preparation</t>
  </si>
  <si>
    <t>A2.</t>
  </si>
  <si>
    <t>Audit Report Of Preceding Annual Financial Statements</t>
  </si>
  <si>
    <t>A3.</t>
  </si>
  <si>
    <t>Seasonality or Cyclicality</t>
  </si>
  <si>
    <t>A4.</t>
  </si>
  <si>
    <t>Unusual Items</t>
  </si>
  <si>
    <t>A5.</t>
  </si>
  <si>
    <t>Changes In Estimates</t>
  </si>
  <si>
    <t>A6.</t>
  </si>
  <si>
    <t>Debt And Equity Securities</t>
  </si>
  <si>
    <t>A7.</t>
  </si>
  <si>
    <t>Dividend Paid</t>
  </si>
  <si>
    <t>A8.</t>
  </si>
  <si>
    <t>Segment Reporting</t>
  </si>
  <si>
    <t>Segmental information is presented in respect of the Group's business segments:-</t>
  </si>
  <si>
    <t>Rubber</t>
  </si>
  <si>
    <t>Retreading</t>
  </si>
  <si>
    <t>Consolidation</t>
  </si>
  <si>
    <t>ended</t>
  </si>
  <si>
    <t>compound</t>
  </si>
  <si>
    <t>services</t>
  </si>
  <si>
    <t>adjustment</t>
  </si>
  <si>
    <t>Revenue from external customers</t>
  </si>
  <si>
    <t>Inter-segment revenue</t>
  </si>
  <si>
    <t>Total revenue</t>
  </si>
  <si>
    <t>Segment results</t>
  </si>
  <si>
    <t>Inter-segment results</t>
  </si>
  <si>
    <t>Total results</t>
  </si>
  <si>
    <t>A9.</t>
  </si>
  <si>
    <t>Valuation of Property, Plant and Equipment</t>
  </si>
  <si>
    <t>A10.</t>
  </si>
  <si>
    <t>Subsequent Events</t>
  </si>
  <si>
    <t>A11.</t>
  </si>
  <si>
    <t>Changes in the Composition of the Group</t>
  </si>
  <si>
    <t>A12.</t>
  </si>
  <si>
    <t>Contingent Liabilities and Contingent Assets</t>
  </si>
  <si>
    <t>A13.</t>
  </si>
  <si>
    <t>Capital Commitments</t>
  </si>
  <si>
    <t>(i) Property, plant and equipment</t>
  </si>
  <si>
    <t>B.</t>
  </si>
  <si>
    <t>BURSA MALAYSIA SECURITIES BERHAD LISTING REQUIREMENTS</t>
  </si>
  <si>
    <t>B1.</t>
  </si>
  <si>
    <t>Performance Review</t>
  </si>
  <si>
    <t>B2.</t>
  </si>
  <si>
    <t>Comparison Of The Current Quarter Results Against Preceding Quarter</t>
  </si>
  <si>
    <t>B3.</t>
  </si>
  <si>
    <t>Prospects</t>
  </si>
  <si>
    <t>B4.</t>
  </si>
  <si>
    <t>Profit forecast</t>
  </si>
  <si>
    <t>B5.</t>
  </si>
  <si>
    <t>Taxation Charge</t>
  </si>
  <si>
    <t>The taxation comprises the following :</t>
  </si>
  <si>
    <t>Based on results for the period</t>
  </si>
  <si>
    <t>- Current taxation</t>
  </si>
  <si>
    <t>B6.</t>
  </si>
  <si>
    <t>Unquoted Investments and/or Properties</t>
  </si>
  <si>
    <t>B7.</t>
  </si>
  <si>
    <t>Quoted Securities</t>
  </si>
  <si>
    <t>B8.</t>
  </si>
  <si>
    <t>Corporate Proposal</t>
  </si>
  <si>
    <t>B9.</t>
  </si>
  <si>
    <t>Group Borrowings</t>
  </si>
  <si>
    <t>As at</t>
  </si>
  <si>
    <t>Secured</t>
  </si>
  <si>
    <t>Unsecured</t>
  </si>
  <si>
    <t xml:space="preserve"> - Local currency (RM)</t>
  </si>
  <si>
    <t xml:space="preserve"> - Foreign currency (AUD)</t>
  </si>
  <si>
    <t>B10.</t>
  </si>
  <si>
    <t>Off Balance Sheet Financial Instruments</t>
  </si>
  <si>
    <t>Forward foreign exchange contracts</t>
  </si>
  <si>
    <t>B11.</t>
  </si>
  <si>
    <t>Material litigation</t>
  </si>
  <si>
    <t>B12.</t>
  </si>
  <si>
    <t>Proposed Dividend</t>
  </si>
  <si>
    <t>B13.</t>
  </si>
  <si>
    <t>Earnings Per Share (EPS)</t>
  </si>
  <si>
    <t>Basic EPS</t>
  </si>
  <si>
    <t>Net profit attributable to the shareholders (RM'000)</t>
  </si>
  <si>
    <t>Weighted average number of shares ('000)</t>
  </si>
  <si>
    <t>Basic Earnings Per Share (sen)</t>
  </si>
  <si>
    <t>Diluted EPS</t>
  </si>
  <si>
    <t>Period-to-date</t>
  </si>
  <si>
    <t>Profit from operations after finance cost</t>
  </si>
  <si>
    <t>Audited</t>
  </si>
  <si>
    <t>Balance as at 1 January 2005</t>
  </si>
  <si>
    <t>Depreciation</t>
  </si>
  <si>
    <t>Amortisation of negative goodwill</t>
  </si>
  <si>
    <t>Increase/Decrease in working capital</t>
  </si>
  <si>
    <t xml:space="preserve">Inventories </t>
  </si>
  <si>
    <t>Deposits paid</t>
  </si>
  <si>
    <t>Exchange differences on translation of the financial statements of</t>
  </si>
  <si>
    <t>foreign subsidiary</t>
  </si>
  <si>
    <t xml:space="preserve">RM'000 </t>
  </si>
  <si>
    <t xml:space="preserve">    - Contracted and balance unpaid</t>
  </si>
  <si>
    <t>Cumulative</t>
  </si>
  <si>
    <t xml:space="preserve">Net current assets </t>
  </si>
  <si>
    <t>FOR THE SECOND QUARTER ENDED 30 JUNE 2005</t>
  </si>
  <si>
    <t>30.06.05</t>
  </si>
  <si>
    <t>30.06.04</t>
  </si>
  <si>
    <t>CONDENSED CONSOLIDATED  BALANCE SHEETS AS AT 30 JUNE 2005</t>
  </si>
  <si>
    <t>FOR THE FINANCIAL YEAR ENDED 30 JUNE 2005</t>
  </si>
  <si>
    <t>Balance as at 30 June 2005</t>
  </si>
  <si>
    <t>Issuance of shares-Acquisition of subsidiaries</t>
  </si>
  <si>
    <t>Balance as at 30 June 2004</t>
  </si>
  <si>
    <t>Gain on disposal of property, plant and equipment</t>
  </si>
  <si>
    <t>Unrealised loss/(gain) on foreign exchange</t>
  </si>
  <si>
    <t>Net cash flow generated from/(used in) operating activities</t>
  </si>
  <si>
    <t xml:space="preserve">Proceeds from disposal of property, plant and equipment </t>
  </si>
  <si>
    <t>Net cash outflow on acquisition of subsidiaries</t>
  </si>
  <si>
    <t>Repayment of listing expenses</t>
  </si>
  <si>
    <t>Net cash flow (used in)/generated from financing activities</t>
  </si>
  <si>
    <t>The Group's operations are not materially affected by seasonality or cyclicality factors during the quarter under</t>
  </si>
  <si>
    <t>review.</t>
  </si>
  <si>
    <t>Quarter ended</t>
  </si>
  <si>
    <t>Current Quarter</t>
  </si>
  <si>
    <t>The Group borrowings as at 30 June 2005 were as follows :-</t>
  </si>
  <si>
    <t>The weighted average number of ordinary shares was calculated as followings:-</t>
  </si>
  <si>
    <t>Adjustment for the exercise of ESOS</t>
  </si>
  <si>
    <t>Adjusted weighted average number of shares ('000)</t>
  </si>
  <si>
    <t>Diluted Earnings Per Share (sen)</t>
  </si>
  <si>
    <t>* Represents RM2.00</t>
  </si>
  <si>
    <t>(Repayment)/Proceeds of borrowings</t>
  </si>
  <si>
    <t>Not applicable, as there were no profit forecast and/or profit guarantee given by the Group.</t>
  </si>
  <si>
    <t>- Prior year</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</si>
</sst>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8" formatCode="_(&quot;$&quot;* #,##0_);_(&quot;$&quot;* \(#,##0\);_(&quot;$&quot;* &quot;-&quot;_);_(@_)"/>
    <numFmt numFmtId="169" formatCode="_(* #,##0_);_(* \(#,##0\);_(* &quot;-&quot;_);_(@_)"/>
    <numFmt numFmtId="170" formatCode="_(&quot;$&quot;* #,##0.00_);_(&quot;$&quot;* \(#,##0.00\);_(&quot;$&quot;* &quot;-&quot;??_);_(@_)"/>
    <numFmt numFmtId="171" formatCode="_(* #,##0.00_);_(* \(#,##0.00\);_(* &quot;-&quot;??_);_(@_)"/>
    <numFmt numFmtId="178" formatCode="_(* #,##0_);_(* \(#,##0\);_(* &quot;-&quot;??_);_(@_)"/>
    <numFmt numFmtId="180" formatCode="_(* #,##0.00_);_(* \(#,##0.00\);_(* &quot;-&quot;_);_(@_)"/>
    <numFmt numFmtId="190" formatCode="_(* #,##0.0000_);_(* \(#,##0.0000\);_(* &quot;-&quot;??_);_(@_)"/>
    <numFmt numFmtId="203" formatCode="#,##0.0000"/>
  </numFmts>
  <fonts count="16">
    <font>
      <sz val="10"/>
      <name val="Arial"/>
      <family val="2"/>
    </font>
    <font>
      <u val="single"/>
      <sz val="10"/>
      <color indexed="36"/>
      <name val="Arial"/>
      <family val="2"/>
    </font>
    <font>
      <u val="single"/>
      <sz val="10"/>
      <color indexed="12"/>
      <name val="Arial"/>
      <family val="2"/>
    </font>
    <font>
      <sz val="8"/>
      <name val="Arial"/>
      <family val="2"/>
    </font>
    <font>
      <sz val="10"/>
      <color indexed="10"/>
      <name val="Times New Roman"/>
      <family val="1"/>
    </font>
    <font>
      <sz val="10"/>
      <name val="Times New Roman"/>
      <family val="1"/>
    </font>
    <font>
      <b/>
      <sz val="10"/>
      <name val="Times New Roman"/>
      <family val="1"/>
    </font>
    <font>
      <b/>
      <sz val="8"/>
      <name val="Times New Roman"/>
      <family val="1"/>
    </font>
    <font>
      <sz val="9"/>
      <name val="Times New Roman"/>
      <family val="1"/>
    </font>
    <font>
      <i/>
      <sz val="10"/>
      <name val="Times New Roman"/>
      <family val="1"/>
    </font>
    <font>
      <b/>
      <u val="single"/>
      <sz val="10"/>
      <name val="Times New Roman"/>
      <family val="1"/>
    </font>
    <font>
      <u val="single"/>
      <sz val="10"/>
      <name val="Times New Roman"/>
      <family val="1"/>
    </font>
    <font>
      <sz val="10"/>
      <color indexed="53"/>
      <name val="Times New Roman"/>
      <family val="1"/>
    </font>
    <font>
      <sz val="10"/>
      <color indexed="8"/>
      <name val="Times New Roman"/>
      <family val="1"/>
    </font>
    <font>
      <sz val="10"/>
      <color indexed="18"/>
      <name val="Arial"/>
      <family val="2"/>
    </font>
    <font>
      <sz val="6"/>
      <color indexed="53"/>
      <name val="Times New Roman"/>
      <family val="1"/>
    </font>
  </fonts>
  <fills count="2">
    <fill>
      <patternFill/>
    </fill>
    <fill>
      <patternFill patternType="gray125"/>
    </fill>
  </fills>
  <borders count="9">
    <border>
      <left/>
      <right/>
      <top/>
      <bottom/>
      <diagonal/>
    </border>
    <border>
      <left>
        <color indexed="63"/>
      </left>
      <right>
        <color indexed="63"/>
      </right>
      <top>
        <color indexed="63"/>
      </top>
      <bottom style="thin"/>
    </border>
    <border>
      <left>
        <color indexed="63"/>
      </left>
      <right>
        <color indexed="63"/>
      </right>
      <top>
        <color indexed="63"/>
      </top>
      <bottom style="double"/>
    </border>
    <border>
      <left>
        <color indexed="63"/>
      </left>
      <right>
        <color indexed="63"/>
      </right>
      <top style="thin"/>
      <bottom style="double"/>
    </border>
    <border>
      <left style="thin"/>
      <right style="thin"/>
      <top style="thin"/>
      <bottom>
        <color indexed="63"/>
      </bottom>
    </border>
    <border>
      <left style="thin"/>
      <right style="thin"/>
      <top>
        <color indexed="63"/>
      </top>
      <bottom>
        <color indexed="63"/>
      </bottom>
    </border>
    <border>
      <left style="thin"/>
      <right style="thin"/>
      <top style="thin"/>
      <bottom style="thin"/>
    </border>
    <border>
      <left>
        <color indexed="63"/>
      </left>
      <right>
        <color indexed="63"/>
      </right>
      <top style="thin"/>
      <bottom>
        <color indexed="63"/>
      </bottom>
    </border>
    <border>
      <left>
        <color indexed="63"/>
      </left>
      <right>
        <color indexed="63"/>
      </right>
      <top style="thin"/>
      <bottom style="thin"/>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9" fontId="0" fillId="0" borderId="0" applyFont="0" applyFill="0" applyBorder="0" applyAlignment="0" applyProtection="0"/>
  </cellStyleXfs>
  <cellXfs count="124">
    <xf numFmtId="0" fontId="0" fillId="0" borderId="0" xfId="0" applyAlignment="1">
      <alignment/>
    </xf>
    <xf numFmtId="178" fontId="0" fillId="0" borderId="0" xfId="15" applyNumberFormat="1" applyFont="1" applyAlignment="1">
      <alignment/>
    </xf>
    <xf numFmtId="0" fontId="0" fillId="0" borderId="0" xfId="0" applyFont="1" applyBorder="1" applyAlignment="1">
      <alignment/>
    </xf>
    <xf numFmtId="0" fontId="0" fillId="0" borderId="0" xfId="0" applyFont="1" applyAlignment="1">
      <alignment/>
    </xf>
    <xf numFmtId="0" fontId="6" fillId="0" borderId="0" xfId="23" applyFont="1" applyAlignment="1">
      <alignment/>
      <protection/>
    </xf>
    <xf numFmtId="0" fontId="5" fillId="0" borderId="0" xfId="23" applyFont="1">
      <alignment/>
      <protection/>
    </xf>
    <xf numFmtId="0" fontId="7" fillId="0" borderId="0" xfId="23" applyFont="1" applyAlignment="1" quotePrefix="1">
      <alignment/>
      <protection/>
    </xf>
    <xf numFmtId="0" fontId="6" fillId="0" borderId="0" xfId="23" applyFont="1">
      <alignment/>
      <protection/>
    </xf>
    <xf numFmtId="0" fontId="5" fillId="0" borderId="0" xfId="23" applyFont="1" applyAlignment="1">
      <alignment horizontal="center"/>
      <protection/>
    </xf>
    <xf numFmtId="0" fontId="8" fillId="0" borderId="0" xfId="23" applyFont="1" applyAlignment="1">
      <alignment horizontal="center"/>
      <protection/>
    </xf>
    <xf numFmtId="178" fontId="5" fillId="0" borderId="0" xfId="15" applyNumberFormat="1" applyFont="1" applyAlignment="1">
      <alignment horizontal="center"/>
    </xf>
    <xf numFmtId="178" fontId="5" fillId="0" borderId="0" xfId="15" applyNumberFormat="1" applyFont="1" applyAlignment="1">
      <alignment/>
    </xf>
    <xf numFmtId="178" fontId="5" fillId="0" borderId="1" xfId="15" applyNumberFormat="1" applyFont="1" applyBorder="1" applyAlignment="1">
      <alignment/>
    </xf>
    <xf numFmtId="178" fontId="5" fillId="0" borderId="1" xfId="15" applyNumberFormat="1" applyFont="1" applyBorder="1" applyAlignment="1">
      <alignment horizontal="center"/>
    </xf>
    <xf numFmtId="178" fontId="5" fillId="0" borderId="0" xfId="15" applyNumberFormat="1" applyFont="1" applyBorder="1" applyAlignment="1">
      <alignment horizontal="center"/>
    </xf>
    <xf numFmtId="178" fontId="5" fillId="0" borderId="0" xfId="15" applyNumberFormat="1" applyFont="1" applyBorder="1" applyAlignment="1">
      <alignment/>
    </xf>
    <xf numFmtId="178" fontId="5" fillId="0" borderId="2" xfId="15" applyNumberFormat="1" applyFont="1" applyBorder="1" applyAlignment="1">
      <alignment/>
    </xf>
    <xf numFmtId="178" fontId="5" fillId="0" borderId="3" xfId="15" applyNumberFormat="1" applyFont="1" applyBorder="1" applyAlignment="1">
      <alignment/>
    </xf>
    <xf numFmtId="178" fontId="5" fillId="0" borderId="0" xfId="15" applyNumberFormat="1" applyFont="1" applyFill="1" applyAlignment="1">
      <alignment/>
    </xf>
    <xf numFmtId="178" fontId="5" fillId="0" borderId="0" xfId="15" applyNumberFormat="1" applyFont="1" applyFill="1" applyBorder="1" applyAlignment="1">
      <alignment horizontal="center"/>
    </xf>
    <xf numFmtId="171" fontId="5" fillId="0" borderId="2" xfId="15" applyFont="1" applyFill="1" applyBorder="1" applyAlignment="1">
      <alignment/>
    </xf>
    <xf numFmtId="171" fontId="5" fillId="0" borderId="2" xfId="15" applyFont="1" applyBorder="1" applyAlignment="1">
      <alignment horizontal="right"/>
    </xf>
    <xf numFmtId="171" fontId="5" fillId="0" borderId="0" xfId="15" applyFont="1" applyBorder="1" applyAlignment="1">
      <alignment/>
    </xf>
    <xf numFmtId="178" fontId="5" fillId="0" borderId="0" xfId="15" applyNumberFormat="1" applyFont="1" applyAlignment="1">
      <alignment horizontal="justify"/>
    </xf>
    <xf numFmtId="0" fontId="5" fillId="0" borderId="0" xfId="23" applyFont="1" applyAlignment="1">
      <alignment horizontal="justify"/>
      <protection/>
    </xf>
    <xf numFmtId="17" fontId="5" fillId="0" borderId="0" xfId="23" applyNumberFormat="1" applyFont="1">
      <alignment/>
      <protection/>
    </xf>
    <xf numFmtId="16" fontId="5" fillId="0" borderId="0" xfId="23" applyNumberFormat="1" applyFont="1" applyAlignment="1">
      <alignment horizontal="center"/>
      <protection/>
    </xf>
    <xf numFmtId="178" fontId="6" fillId="0" borderId="0" xfId="15" applyNumberFormat="1" applyFont="1" applyAlignment="1">
      <alignment/>
    </xf>
    <xf numFmtId="178" fontId="5" fillId="0" borderId="4" xfId="15" applyNumberFormat="1" applyFont="1" applyBorder="1" applyAlignment="1">
      <alignment/>
    </xf>
    <xf numFmtId="178" fontId="5" fillId="0" borderId="4" xfId="15" applyNumberFormat="1" applyFont="1" applyBorder="1" applyAlignment="1">
      <alignment horizontal="center"/>
    </xf>
    <xf numFmtId="178" fontId="5" fillId="0" borderId="5" xfId="15" applyNumberFormat="1" applyFont="1" applyBorder="1" applyAlignment="1">
      <alignment/>
    </xf>
    <xf numFmtId="178" fontId="5" fillId="0" borderId="5" xfId="15" applyNumberFormat="1" applyFont="1" applyBorder="1" applyAlignment="1">
      <alignment horizontal="center"/>
    </xf>
    <xf numFmtId="178" fontId="5" fillId="0" borderId="5" xfId="15" applyNumberFormat="1" applyFont="1" applyBorder="1" applyAlignment="1">
      <alignment horizontal="right"/>
    </xf>
    <xf numFmtId="178" fontId="5" fillId="0" borderId="6" xfId="15" applyNumberFormat="1" applyFont="1" applyBorder="1" applyAlignment="1">
      <alignment/>
    </xf>
    <xf numFmtId="178" fontId="6" fillId="0" borderId="0" xfId="15" applyNumberFormat="1" applyFont="1" applyBorder="1" applyAlignment="1">
      <alignment/>
    </xf>
    <xf numFmtId="178" fontId="5" fillId="0" borderId="0" xfId="15" applyNumberFormat="1" applyFont="1" applyAlignment="1">
      <alignment horizontal="right"/>
    </xf>
    <xf numFmtId="178" fontId="5" fillId="0" borderId="7" xfId="15" applyNumberFormat="1" applyFont="1" applyBorder="1" applyAlignment="1">
      <alignment/>
    </xf>
    <xf numFmtId="0" fontId="6" fillId="0" borderId="0" xfId="23" applyFont="1" applyFill="1">
      <alignment/>
      <protection/>
    </xf>
    <xf numFmtId="0" fontId="5" fillId="0" borderId="0" xfId="23" applyFont="1" applyFill="1">
      <alignment/>
      <protection/>
    </xf>
    <xf numFmtId="178" fontId="5" fillId="0" borderId="0" xfId="15" applyNumberFormat="1" applyFont="1" applyFill="1" applyBorder="1" applyAlignment="1">
      <alignment/>
    </xf>
    <xf numFmtId="0" fontId="0" fillId="0" borderId="0" xfId="0" applyFill="1" applyAlignment="1">
      <alignment/>
    </xf>
    <xf numFmtId="178" fontId="5" fillId="0" borderId="3" xfId="15" applyNumberFormat="1" applyFont="1" applyFill="1" applyBorder="1" applyAlignment="1">
      <alignment/>
    </xf>
    <xf numFmtId="0" fontId="5" fillId="0" borderId="0" xfId="23" applyFont="1" applyAlignment="1">
      <alignment horizontal="right"/>
      <protection/>
    </xf>
    <xf numFmtId="178" fontId="6" fillId="0" borderId="0" xfId="23" applyNumberFormat="1" applyFont="1">
      <alignment/>
      <protection/>
    </xf>
    <xf numFmtId="0" fontId="5" fillId="0" borderId="0" xfId="23" applyFont="1" applyAlignment="1">
      <alignment horizontal="left"/>
      <protection/>
    </xf>
    <xf numFmtId="171" fontId="5" fillId="0" borderId="0" xfId="15" applyFont="1" applyAlignment="1">
      <alignment/>
    </xf>
    <xf numFmtId="178" fontId="5" fillId="0" borderId="0" xfId="23" applyNumberFormat="1" applyFont="1">
      <alignment/>
      <protection/>
    </xf>
    <xf numFmtId="169" fontId="5" fillId="0" borderId="0" xfId="23" applyNumberFormat="1" applyFont="1">
      <alignment/>
      <protection/>
    </xf>
    <xf numFmtId="0" fontId="7" fillId="0" borderId="0" xfId="23" applyFont="1" applyAlignment="1">
      <alignment/>
      <protection/>
    </xf>
    <xf numFmtId="0" fontId="5" fillId="0" borderId="0" xfId="0" applyFont="1" applyAlignment="1">
      <alignment/>
    </xf>
    <xf numFmtId="15" fontId="5" fillId="0" borderId="0" xfId="23" applyNumberFormat="1" applyFont="1" applyAlignment="1">
      <alignment horizontal="center"/>
      <protection/>
    </xf>
    <xf numFmtId="0" fontId="5" fillId="0" borderId="0" xfId="23" applyFont="1" applyFill="1" applyAlignment="1">
      <alignment horizontal="center"/>
      <protection/>
    </xf>
    <xf numFmtId="178" fontId="5" fillId="0" borderId="0" xfId="15" applyNumberFormat="1" applyFont="1" applyFill="1" applyAlignment="1">
      <alignment horizontal="center"/>
    </xf>
    <xf numFmtId="0" fontId="5" fillId="0" borderId="0" xfId="23" applyFont="1" applyFill="1" quotePrefix="1">
      <alignment/>
      <protection/>
    </xf>
    <xf numFmtId="178" fontId="5" fillId="0" borderId="1" xfId="15" applyNumberFormat="1" applyFont="1" applyFill="1" applyBorder="1" applyAlignment="1">
      <alignment/>
    </xf>
    <xf numFmtId="178" fontId="6" fillId="0" borderId="8" xfId="15" applyNumberFormat="1" applyFont="1" applyFill="1" applyBorder="1" applyAlignment="1">
      <alignment/>
    </xf>
    <xf numFmtId="0" fontId="5" fillId="0" borderId="0" xfId="23" applyFont="1" applyFill="1" applyAlignment="1">
      <alignment horizontal="left" vertical="top" wrapText="1"/>
      <protection/>
    </xf>
    <xf numFmtId="0" fontId="5" fillId="0" borderId="0" xfId="23" applyFont="1" applyFill="1" applyAlignment="1">
      <alignment horizontal="left" vertical="top"/>
      <protection/>
    </xf>
    <xf numFmtId="0" fontId="5" fillId="0" borderId="0" xfId="23" applyFont="1" applyFill="1" applyAlignment="1">
      <alignment horizontal="left"/>
      <protection/>
    </xf>
    <xf numFmtId="0" fontId="6" fillId="0" borderId="0" xfId="0" applyFont="1" applyAlignment="1">
      <alignment/>
    </xf>
    <xf numFmtId="178" fontId="5" fillId="0" borderId="1" xfId="15" applyNumberFormat="1" applyFont="1" applyFill="1" applyBorder="1" applyAlignment="1">
      <alignment horizontal="right"/>
    </xf>
    <xf numFmtId="0" fontId="6" fillId="0" borderId="0" xfId="23" applyFont="1" applyFill="1" applyAlignment="1">
      <alignment horizontal="justify" vertical="top"/>
      <protection/>
    </xf>
    <xf numFmtId="0" fontId="10" fillId="0" borderId="0" xfId="23" applyFont="1">
      <alignment/>
      <protection/>
    </xf>
    <xf numFmtId="0" fontId="5" fillId="0" borderId="0" xfId="0" applyFont="1" applyFill="1" applyAlignment="1">
      <alignment/>
    </xf>
    <xf numFmtId="0" fontId="5" fillId="0" borderId="0" xfId="23" applyFont="1" applyBorder="1">
      <alignment/>
      <protection/>
    </xf>
    <xf numFmtId="0" fontId="0" fillId="0" borderId="0" xfId="22" applyFont="1">
      <alignment/>
      <protection/>
    </xf>
    <xf numFmtId="0" fontId="6" fillId="0" borderId="0" xfId="23" applyFont="1" applyAlignment="1">
      <alignment horizontal="left"/>
      <protection/>
    </xf>
    <xf numFmtId="0" fontId="6" fillId="0" borderId="0" xfId="23" applyFont="1" applyAlignment="1" quotePrefix="1">
      <alignment horizontal="left"/>
      <protection/>
    </xf>
    <xf numFmtId="0" fontId="5" fillId="0" borderId="0" xfId="21" applyFont="1" applyFill="1">
      <alignment/>
      <protection/>
    </xf>
    <xf numFmtId="0" fontId="5" fillId="0" borderId="0" xfId="21" applyFont="1" applyFill="1" applyAlignment="1">
      <alignment horizontal="center"/>
      <protection/>
    </xf>
    <xf numFmtId="0" fontId="0" fillId="0" borderId="0" xfId="21" applyFont="1" applyFill="1" applyAlignment="1">
      <alignment horizontal="center"/>
      <protection/>
    </xf>
    <xf numFmtId="0" fontId="9" fillId="0" borderId="0" xfId="21" applyFont="1" applyFill="1">
      <alignment/>
      <protection/>
    </xf>
    <xf numFmtId="0" fontId="0" fillId="0" borderId="0" xfId="21" applyFont="1" applyFill="1">
      <alignment/>
      <protection/>
    </xf>
    <xf numFmtId="178" fontId="5" fillId="0" borderId="3" xfId="15" applyNumberFormat="1" applyFont="1" applyFill="1" applyBorder="1" applyAlignment="1">
      <alignment horizontal="center"/>
    </xf>
    <xf numFmtId="178" fontId="0" fillId="0" borderId="0" xfId="15" applyNumberFormat="1" applyFont="1" applyFill="1" applyAlignment="1">
      <alignment horizontal="center"/>
    </xf>
    <xf numFmtId="0" fontId="11" fillId="0" borderId="0" xfId="23" applyFont="1">
      <alignment/>
      <protection/>
    </xf>
    <xf numFmtId="169" fontId="5" fillId="0" borderId="0" xfId="23" applyNumberFormat="1" applyFont="1" applyFill="1" applyBorder="1">
      <alignment/>
      <protection/>
    </xf>
    <xf numFmtId="0" fontId="5" fillId="0" borderId="0" xfId="23" applyFont="1" quotePrefix="1">
      <alignment/>
      <protection/>
    </xf>
    <xf numFmtId="169" fontId="5" fillId="0" borderId="0" xfId="23" applyNumberFormat="1" applyFont="1" applyFill="1">
      <alignment/>
      <protection/>
    </xf>
    <xf numFmtId="169" fontId="5" fillId="0" borderId="3" xfId="23" applyNumberFormat="1" applyFont="1" applyFill="1" applyBorder="1">
      <alignment/>
      <protection/>
    </xf>
    <xf numFmtId="0" fontId="5" fillId="0" borderId="0" xfId="23" applyFont="1" applyFill="1" applyBorder="1">
      <alignment/>
      <protection/>
    </xf>
    <xf numFmtId="169" fontId="5" fillId="0" borderId="8" xfId="23" applyNumberFormat="1" applyFont="1" applyFill="1" applyBorder="1">
      <alignment/>
      <protection/>
    </xf>
    <xf numFmtId="169" fontId="5" fillId="0" borderId="2" xfId="23" applyNumberFormat="1" applyFont="1" applyFill="1" applyBorder="1" applyAlignment="1">
      <alignment horizontal="center"/>
      <protection/>
    </xf>
    <xf numFmtId="180" fontId="5" fillId="0" borderId="0" xfId="23" applyNumberFormat="1" applyFont="1" applyFill="1" applyBorder="1" applyAlignment="1">
      <alignment horizontal="center"/>
      <protection/>
    </xf>
    <xf numFmtId="169" fontId="5" fillId="0" borderId="0" xfId="23" applyNumberFormat="1" applyFont="1" applyFill="1" applyAlignment="1">
      <alignment horizontal="center"/>
      <protection/>
    </xf>
    <xf numFmtId="180" fontId="5" fillId="0" borderId="0" xfId="23" applyNumberFormat="1" applyFont="1" applyBorder="1" applyAlignment="1">
      <alignment horizontal="center"/>
      <protection/>
    </xf>
    <xf numFmtId="169" fontId="8" fillId="0" borderId="0" xfId="23" applyNumberFormat="1" applyFont="1" applyAlignment="1">
      <alignment horizontal="center"/>
      <protection/>
    </xf>
    <xf numFmtId="178" fontId="5" fillId="0" borderId="0" xfId="15" applyNumberFormat="1" applyFont="1" applyFill="1" applyAlignment="1">
      <alignment horizontal="right"/>
    </xf>
    <xf numFmtId="178" fontId="5" fillId="0" borderId="0" xfId="15" applyNumberFormat="1" applyFont="1" applyBorder="1" applyAlignment="1">
      <alignment horizontal="right"/>
    </xf>
    <xf numFmtId="178" fontId="5" fillId="0" borderId="0" xfId="15" applyNumberFormat="1" applyFont="1" applyFill="1" applyBorder="1" applyAlignment="1">
      <alignment horizontal="right"/>
    </xf>
    <xf numFmtId="178" fontId="5" fillId="0" borderId="3" xfId="15" applyNumberFormat="1" applyFont="1" applyFill="1" applyBorder="1" applyAlignment="1">
      <alignment horizontal="right"/>
    </xf>
    <xf numFmtId="0" fontId="6" fillId="0" borderId="0" xfId="23" applyFont="1" applyFill="1" applyAlignment="1">
      <alignment horizontal="left"/>
      <protection/>
    </xf>
    <xf numFmtId="0" fontId="5" fillId="0" borderId="0" xfId="23" applyFont="1" applyFill="1" applyAlignment="1">
      <alignment horizontal="right"/>
      <protection/>
    </xf>
    <xf numFmtId="178" fontId="6" fillId="0" borderId="3" xfId="15" applyNumberFormat="1" applyFont="1" applyFill="1" applyBorder="1" applyAlignment="1">
      <alignment/>
    </xf>
    <xf numFmtId="0" fontId="14" fillId="0" borderId="0" xfId="0" applyFont="1" applyAlignment="1">
      <alignment/>
    </xf>
    <xf numFmtId="203" fontId="5" fillId="0" borderId="0" xfId="15" applyNumberFormat="1" applyFont="1" applyAlignment="1">
      <alignment horizontal="center"/>
    </xf>
    <xf numFmtId="190" fontId="5" fillId="0" borderId="0" xfId="23" applyNumberFormat="1" applyFont="1" applyAlignment="1">
      <alignment horizontal="center"/>
      <protection/>
    </xf>
    <xf numFmtId="171" fontId="5" fillId="0" borderId="0" xfId="23" applyNumberFormat="1" applyFont="1" applyAlignment="1">
      <alignment horizontal="center"/>
      <protection/>
    </xf>
    <xf numFmtId="171" fontId="5" fillId="0" borderId="0" xfId="23" applyNumberFormat="1" applyFont="1">
      <alignment/>
      <protection/>
    </xf>
    <xf numFmtId="0" fontId="6" fillId="0" borderId="0" xfId="23" applyFont="1" applyFill="1" applyAlignment="1">
      <alignment/>
      <protection/>
    </xf>
    <xf numFmtId="0" fontId="7" fillId="0" borderId="0" xfId="23" applyFont="1" applyFill="1" applyAlignment="1">
      <alignment/>
      <protection/>
    </xf>
    <xf numFmtId="178" fontId="9" fillId="0" borderId="0" xfId="15" applyNumberFormat="1" applyFont="1" applyFill="1" applyAlignment="1">
      <alignment/>
    </xf>
    <xf numFmtId="178" fontId="5" fillId="0" borderId="0" xfId="23" applyNumberFormat="1" applyFont="1" applyFill="1">
      <alignment/>
      <protection/>
    </xf>
    <xf numFmtId="0" fontId="5" fillId="0" borderId="0" xfId="0" applyFont="1" applyFill="1" applyAlignment="1">
      <alignment horizontal="justify"/>
    </xf>
    <xf numFmtId="178" fontId="5" fillId="0" borderId="0" xfId="15" applyNumberFormat="1" applyFont="1" applyFill="1" applyAlignment="1">
      <alignment horizontal="justify"/>
    </xf>
    <xf numFmtId="178" fontId="5" fillId="0" borderId="0" xfId="15" applyNumberFormat="1" applyFont="1" applyAlignment="1">
      <alignment horizontal="left" vertical="top"/>
    </xf>
    <xf numFmtId="178" fontId="5" fillId="0" borderId="0" xfId="23" applyNumberFormat="1" applyFont="1" applyBorder="1" applyAlignment="1">
      <alignment horizontal="center"/>
      <protection/>
    </xf>
    <xf numFmtId="0" fontId="11" fillId="0" borderId="0" xfId="21" applyFont="1" applyFill="1" applyBorder="1" applyAlignment="1">
      <alignment horizontal="center"/>
      <protection/>
    </xf>
    <xf numFmtId="0" fontId="11" fillId="0" borderId="0" xfId="23" applyFont="1" applyAlignment="1">
      <alignment horizontal="center"/>
      <protection/>
    </xf>
    <xf numFmtId="0" fontId="11" fillId="0" borderId="0" xfId="21" applyFont="1" applyFill="1" applyAlignment="1">
      <alignment horizontal="center"/>
      <protection/>
    </xf>
    <xf numFmtId="15" fontId="11" fillId="0" borderId="0" xfId="23" applyNumberFormat="1" applyFont="1" applyAlignment="1">
      <alignment horizontal="center"/>
      <protection/>
    </xf>
    <xf numFmtId="0" fontId="9" fillId="0" borderId="0" xfId="21" applyFont="1" applyFill="1" applyAlignment="1">
      <alignment horizontal="center"/>
      <protection/>
    </xf>
    <xf numFmtId="3" fontId="5" fillId="0" borderId="2" xfId="23" applyNumberFormat="1" applyFont="1" applyBorder="1" applyAlignment="1">
      <alignment horizontal="right"/>
      <protection/>
    </xf>
    <xf numFmtId="178" fontId="15" fillId="0" borderId="0" xfId="23" applyNumberFormat="1" applyFont="1" applyFill="1" applyBorder="1" applyAlignment="1">
      <alignment horizontal="right"/>
      <protection/>
    </xf>
    <xf numFmtId="0" fontId="8" fillId="0" borderId="0" xfId="23" applyFont="1" applyAlignment="1">
      <alignment horizontal="right"/>
      <protection/>
    </xf>
    <xf numFmtId="39" fontId="5" fillId="0" borderId="2" xfId="23" applyNumberFormat="1" applyFont="1" applyFill="1" applyBorder="1" applyAlignment="1">
      <alignment horizontal="right"/>
      <protection/>
    </xf>
    <xf numFmtId="169" fontId="5" fillId="0" borderId="8" xfId="23" applyNumberFormat="1" applyFont="1" applyBorder="1">
      <alignment/>
      <protection/>
    </xf>
    <xf numFmtId="171" fontId="5" fillId="0" borderId="2" xfId="15" applyFont="1" applyBorder="1" applyAlignment="1">
      <alignment/>
    </xf>
    <xf numFmtId="178" fontId="6" fillId="0" borderId="2" xfId="15" applyNumberFormat="1" applyFont="1" applyFill="1" applyBorder="1" applyAlignment="1">
      <alignment horizontal="right"/>
    </xf>
    <xf numFmtId="178" fontId="5" fillId="0" borderId="1" xfId="15" applyNumberFormat="1" applyFont="1" applyBorder="1" applyAlignment="1">
      <alignment horizontal="right"/>
    </xf>
    <xf numFmtId="178" fontId="5" fillId="0" borderId="3" xfId="15" applyNumberFormat="1" applyFont="1" applyBorder="1" applyAlignment="1">
      <alignment horizontal="right"/>
    </xf>
    <xf numFmtId="0" fontId="5" fillId="0" borderId="0" xfId="23" applyFont="1" applyAlignment="1">
      <alignment horizontal="center"/>
      <protection/>
    </xf>
    <xf numFmtId="178" fontId="9" fillId="0" borderId="0" xfId="15" applyNumberFormat="1" applyFont="1" applyFill="1" applyAlignment="1">
      <alignment horizontal="center"/>
    </xf>
    <xf numFmtId="0" fontId="6" fillId="0" borderId="0" xfId="23" applyFont="1" applyFill="1" applyAlignment="1">
      <alignment horizontal="left" vertical="top"/>
      <protection/>
    </xf>
  </cellXfs>
  <cellStyles count="11">
    <cellStyle name="Normal" xfId="0"/>
    <cellStyle name="Comma" xfId="15"/>
    <cellStyle name="Comma [0]" xfId="16"/>
    <cellStyle name="Currency" xfId="17"/>
    <cellStyle name="Currency [0]" xfId="18"/>
    <cellStyle name="Followed Hyperlink" xfId="19"/>
    <cellStyle name="Hyperlink" xfId="20"/>
    <cellStyle name="Normal_business seg." xfId="21"/>
    <cellStyle name="Normal_Consol_PL-CF-2003(SC)" xfId="22"/>
    <cellStyle name="Normal_GW 1Q2005 Qtrly Rpt" xfId="23"/>
    <cellStyle name="Percent"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externalLink" Target="externalLinks/externalLink2.xml" /><Relationship Id="rId10" Type="http://schemas.openxmlformats.org/officeDocument/2006/relationships/externalLink" Target="externalLinks/externalLink3.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50</xdr:row>
      <xdr:rowOff>142875</xdr:rowOff>
    </xdr:from>
    <xdr:to>
      <xdr:col>8</xdr:col>
      <xdr:colOff>85725</xdr:colOff>
      <xdr:row>58</xdr:row>
      <xdr:rowOff>76200</xdr:rowOff>
    </xdr:to>
    <xdr:sp>
      <xdr:nvSpPr>
        <xdr:cNvPr id="1" name="TextBox 2"/>
        <xdr:cNvSpPr txBox="1">
          <a:spLocks noChangeArrowheads="1"/>
        </xdr:cNvSpPr>
      </xdr:nvSpPr>
      <xdr:spPr>
        <a:xfrm>
          <a:off x="0" y="8286750"/>
          <a:ext cx="6029325" cy="1228725"/>
        </a:xfrm>
        <a:prstGeom prst="rect">
          <a:avLst/>
        </a:prstGeom>
        <a:solidFill>
          <a:srgbClr val="FFFFFF"/>
        </a:solidFill>
        <a:ln w="9525" cmpd="sng">
          <a:noFill/>
        </a:ln>
      </xdr:spPr>
      <xdr:txBody>
        <a:bodyPr vertOverflow="clip" wrap="square"/>
        <a:p>
          <a:pPr algn="just">
            <a:defRPr/>
          </a:pPr>
          <a:r>
            <a:rPr lang="en-US" cap="none" sz="1000" b="0" i="0" u="none" baseline="0"/>
            <a:t>The comparative results above only commenced from 19 May 2004, as the acquisitions of the Goodway Integrated Industries Berhad (GIIB)'s subsidiaries were only completed on that date. 
The unaudited Condensed Consolidated Income Statement should be read in conjunction with the accompanying explanatory notes to the interim financial statements and the audited financial statements for the year ended 31 December 2004.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48</xdr:row>
      <xdr:rowOff>142875</xdr:rowOff>
    </xdr:from>
    <xdr:to>
      <xdr:col>4</xdr:col>
      <xdr:colOff>57150</xdr:colOff>
      <xdr:row>55</xdr:row>
      <xdr:rowOff>85725</xdr:rowOff>
    </xdr:to>
    <xdr:sp>
      <xdr:nvSpPr>
        <xdr:cNvPr id="1" name="TextBox 1"/>
        <xdr:cNvSpPr txBox="1">
          <a:spLocks noChangeArrowheads="1"/>
        </xdr:cNvSpPr>
      </xdr:nvSpPr>
      <xdr:spPr>
        <a:xfrm>
          <a:off x="28575" y="7953375"/>
          <a:ext cx="5162550" cy="1076325"/>
        </a:xfrm>
        <a:prstGeom prst="rect">
          <a:avLst/>
        </a:prstGeom>
        <a:solidFill>
          <a:srgbClr val="FFFFFF"/>
        </a:solidFill>
        <a:ln w="9525" cmpd="sng">
          <a:noFill/>
        </a:ln>
      </xdr:spPr>
      <xdr:txBody>
        <a:bodyPr vertOverflow="clip" wrap="square"/>
        <a:p>
          <a:pPr algn="just">
            <a:defRPr/>
          </a:pPr>
          <a:r>
            <a:rPr lang="en-US" cap="none" sz="1000" b="0" i="0" u="none" baseline="0"/>
            <a:t>
The unaudited Condensed Consolidated Balance Sheet should be read in conjunction with the accompanying explanatory notes to the interim financial statements and the audited financial statement for the year ended 31 December 2004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45</xdr:row>
      <xdr:rowOff>133350</xdr:rowOff>
    </xdr:from>
    <xdr:to>
      <xdr:col>6</xdr:col>
      <xdr:colOff>552450</xdr:colOff>
      <xdr:row>56</xdr:row>
      <xdr:rowOff>28575</xdr:rowOff>
    </xdr:to>
    <xdr:sp>
      <xdr:nvSpPr>
        <xdr:cNvPr id="1" name="Text Box 5"/>
        <xdr:cNvSpPr txBox="1">
          <a:spLocks noChangeArrowheads="1"/>
        </xdr:cNvSpPr>
      </xdr:nvSpPr>
      <xdr:spPr>
        <a:xfrm>
          <a:off x="38100" y="7458075"/>
          <a:ext cx="5972175" cy="1676400"/>
        </a:xfrm>
        <a:prstGeom prst="rect">
          <a:avLst/>
        </a:prstGeom>
        <a:solidFill>
          <a:srgbClr val="FFFFFF"/>
        </a:solidFill>
        <a:ln w="9525" cmpd="sng">
          <a:noFill/>
        </a:ln>
      </xdr:spPr>
      <xdr:txBody>
        <a:bodyPr vertOverflow="clip" wrap="square"/>
        <a:p>
          <a:pPr algn="just">
            <a:defRPr/>
          </a:pPr>
          <a:r>
            <a:rPr lang="en-US" cap="none" sz="1000" b="0" i="0" u="none" baseline="0"/>
            <a:t>The unaudited Condensed Consolidated Statement of Changes in Equity  should be read in conjunction with the accompanying explanatory notes to the interim financial statements and the audited financial statement for the year ended 31 December 2004.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64</xdr:row>
      <xdr:rowOff>47625</xdr:rowOff>
    </xdr:from>
    <xdr:to>
      <xdr:col>4</xdr:col>
      <xdr:colOff>914400</xdr:colOff>
      <xdr:row>68</xdr:row>
      <xdr:rowOff>95250</xdr:rowOff>
    </xdr:to>
    <xdr:sp>
      <xdr:nvSpPr>
        <xdr:cNvPr id="1" name="Text Box 5"/>
        <xdr:cNvSpPr txBox="1">
          <a:spLocks noChangeArrowheads="1"/>
        </xdr:cNvSpPr>
      </xdr:nvSpPr>
      <xdr:spPr>
        <a:xfrm>
          <a:off x="0" y="10353675"/>
          <a:ext cx="5857875" cy="695325"/>
        </a:xfrm>
        <a:prstGeom prst="rect">
          <a:avLst/>
        </a:prstGeom>
        <a:solidFill>
          <a:srgbClr val="FFFFFF"/>
        </a:solidFill>
        <a:ln w="9525" cmpd="sng">
          <a:noFill/>
        </a:ln>
      </xdr:spPr>
      <xdr:txBody>
        <a:bodyPr vertOverflow="clip" wrap="square"/>
        <a:p>
          <a:pPr algn="just">
            <a:defRPr/>
          </a:pPr>
          <a:r>
            <a:rPr lang="en-US" cap="none" sz="1000" b="0" i="0" u="none" baseline="0"/>
            <a:t>
The unaudited Condensed Consolidated Cash Flow Statement should be read in conjunction with the accompanying explanatory notes to the interim financial statements and audited financial statement for the year ended 31 December 2004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160</xdr:row>
      <xdr:rowOff>28575</xdr:rowOff>
    </xdr:from>
    <xdr:to>
      <xdr:col>7</xdr:col>
      <xdr:colOff>523875</xdr:colOff>
      <xdr:row>160</xdr:row>
      <xdr:rowOff>28575</xdr:rowOff>
    </xdr:to>
    <xdr:sp>
      <xdr:nvSpPr>
        <xdr:cNvPr id="1" name="Text 18"/>
        <xdr:cNvSpPr txBox="1">
          <a:spLocks noChangeArrowheads="1"/>
        </xdr:cNvSpPr>
      </xdr:nvSpPr>
      <xdr:spPr>
        <a:xfrm>
          <a:off x="314325" y="23193375"/>
          <a:ext cx="5543550" cy="0"/>
        </a:xfrm>
        <a:prstGeom prst="rect">
          <a:avLst/>
        </a:prstGeom>
        <a:solidFill>
          <a:srgbClr val="FFFFFF"/>
        </a:solidFill>
        <a:ln w="1" cmpd="sng">
          <a:noFill/>
        </a:ln>
      </xdr:spPr>
      <xdr:txBody>
        <a:bodyPr vertOverflow="clip" wrap="square"/>
        <a:p>
          <a:pPr algn="just">
            <a:defRPr/>
          </a:pPr>
          <a:r>
            <a:rPr lang="en-US" cap="none" sz="1000" b="0" i="0" u="none" baseline="0">
              <a:solidFill>
                <a:srgbClr val="000000"/>
              </a:solidFill>
            </a:rPr>
            <a:t>There is no material variance between the results as disclosed in this announcement and the results as disclosed in the profit estimate in the prospectus dated 23 June 2004.</a:t>
          </a:r>
        </a:p>
      </xdr:txBody>
    </xdr:sp>
    <xdr:clientData/>
  </xdr:twoCellAnchor>
  <xdr:twoCellAnchor>
    <xdr:from>
      <xdr:col>1</xdr:col>
      <xdr:colOff>19050</xdr:colOff>
      <xdr:row>93</xdr:row>
      <xdr:rowOff>0</xdr:rowOff>
    </xdr:from>
    <xdr:to>
      <xdr:col>7</xdr:col>
      <xdr:colOff>514350</xdr:colOff>
      <xdr:row>93</xdr:row>
      <xdr:rowOff>0</xdr:rowOff>
    </xdr:to>
    <xdr:sp>
      <xdr:nvSpPr>
        <xdr:cNvPr id="2" name="TextBox 2"/>
        <xdr:cNvSpPr txBox="1">
          <a:spLocks noChangeArrowheads="1"/>
        </xdr:cNvSpPr>
      </xdr:nvSpPr>
      <xdr:spPr>
        <a:xfrm>
          <a:off x="323850" y="15097125"/>
          <a:ext cx="5524500" cy="0"/>
        </a:xfrm>
        <a:prstGeom prst="rect">
          <a:avLst/>
        </a:prstGeom>
        <a:solidFill>
          <a:srgbClr val="FFFFFF"/>
        </a:solidFill>
        <a:ln w="9525" cmpd="sng">
          <a:noFill/>
        </a:ln>
      </xdr:spPr>
      <xdr:txBody>
        <a:bodyPr vertOverflow="clip" wrap="square"/>
        <a:p>
          <a:pPr algn="l">
            <a:defRPr/>
          </a:pPr>
          <a:r>
            <a:rPr lang="en-US" cap="none" sz="1000" b="0" i="0" u="none" baseline="0"/>
            <a:t>The increase in the Company’s issued and fully paid-up share capital pursuant the Group’s listing on the Second Board of MSEB are as follows :</a:t>
          </a:r>
        </a:p>
      </xdr:txBody>
    </xdr:sp>
    <xdr:clientData/>
  </xdr:twoCellAnchor>
  <xdr:twoCellAnchor>
    <xdr:from>
      <xdr:col>1</xdr:col>
      <xdr:colOff>0</xdr:colOff>
      <xdr:row>93</xdr:row>
      <xdr:rowOff>0</xdr:rowOff>
    </xdr:from>
    <xdr:to>
      <xdr:col>7</xdr:col>
      <xdr:colOff>447675</xdr:colOff>
      <xdr:row>93</xdr:row>
      <xdr:rowOff>0</xdr:rowOff>
    </xdr:to>
    <xdr:sp>
      <xdr:nvSpPr>
        <xdr:cNvPr id="3" name="TextBox 3"/>
        <xdr:cNvSpPr txBox="1">
          <a:spLocks noChangeArrowheads="1"/>
        </xdr:cNvSpPr>
      </xdr:nvSpPr>
      <xdr:spPr>
        <a:xfrm>
          <a:off x="304800" y="15097125"/>
          <a:ext cx="5476875" cy="0"/>
        </a:xfrm>
        <a:prstGeom prst="rect">
          <a:avLst/>
        </a:prstGeom>
        <a:solidFill>
          <a:srgbClr val="FFFFFF"/>
        </a:solidFill>
        <a:ln w="9525" cmpd="sng">
          <a:noFill/>
        </a:ln>
      </xdr:spPr>
      <xdr:txBody>
        <a:bodyPr vertOverflow="clip" wrap="square"/>
        <a:p>
          <a:pPr algn="l">
            <a:defRPr/>
          </a:pPr>
          <a:r>
            <a:rPr lang="en-US" cap="none" sz="1000" b="0" i="0" u="none" baseline="0"/>
            <a:t>On 12.2.04, the Company sub-divided its shares from ordinary shares of RM1.00 each to ordinary shares of RM0.50 each. The issued share capital of BKOON after the subdivision is 66,400,000 ordinary shares of RM0.50 each.</a:t>
          </a:r>
        </a:p>
      </xdr:txBody>
    </xdr:sp>
    <xdr:clientData/>
  </xdr:twoCellAnchor>
  <xdr:twoCellAnchor>
    <xdr:from>
      <xdr:col>1</xdr:col>
      <xdr:colOff>9525</xdr:colOff>
      <xdr:row>33</xdr:row>
      <xdr:rowOff>0</xdr:rowOff>
    </xdr:from>
    <xdr:to>
      <xdr:col>7</xdr:col>
      <xdr:colOff>419100</xdr:colOff>
      <xdr:row>33</xdr:row>
      <xdr:rowOff>0</xdr:rowOff>
    </xdr:to>
    <xdr:sp>
      <xdr:nvSpPr>
        <xdr:cNvPr id="4" name="TextBox 4"/>
        <xdr:cNvSpPr txBox="1">
          <a:spLocks noChangeArrowheads="1"/>
        </xdr:cNvSpPr>
      </xdr:nvSpPr>
      <xdr:spPr>
        <a:xfrm>
          <a:off x="314325" y="5343525"/>
          <a:ext cx="5438775" cy="0"/>
        </a:xfrm>
        <a:prstGeom prst="rect">
          <a:avLst/>
        </a:prstGeom>
        <a:solidFill>
          <a:srgbClr val="FFFFFF"/>
        </a:solidFill>
        <a:ln w="1" cmpd="sng">
          <a:noFill/>
        </a:ln>
      </xdr:spPr>
      <xdr:txBody>
        <a:bodyPr vertOverflow="clip" wrap="square"/>
        <a:p>
          <a:pPr algn="l">
            <a:defRPr/>
          </a:pPr>
          <a:r>
            <a:rPr lang="en-US" cap="none" sz="1000" b="0" i="0" u="none" baseline="0">
              <a:solidFill>
                <a:srgbClr val="000000"/>
              </a:solidFill>
            </a:rPr>
            <a:t>  The auditors’ report  on the financial statements for the year ended 31 December 2003 was not qualified.</a:t>
          </a:r>
        </a:p>
      </xdr:txBody>
    </xdr:sp>
    <xdr:clientData/>
  </xdr:twoCellAnchor>
  <xdr:twoCellAnchor>
    <xdr:from>
      <xdr:col>1</xdr:col>
      <xdr:colOff>9525</xdr:colOff>
      <xdr:row>22</xdr:row>
      <xdr:rowOff>38100</xdr:rowOff>
    </xdr:from>
    <xdr:to>
      <xdr:col>8</xdr:col>
      <xdr:colOff>0</xdr:colOff>
      <xdr:row>25</xdr:row>
      <xdr:rowOff>28575</xdr:rowOff>
    </xdr:to>
    <xdr:sp>
      <xdr:nvSpPr>
        <xdr:cNvPr id="5" name="TextBox 5"/>
        <xdr:cNvSpPr txBox="1">
          <a:spLocks noChangeArrowheads="1"/>
        </xdr:cNvSpPr>
      </xdr:nvSpPr>
      <xdr:spPr>
        <a:xfrm>
          <a:off x="314325" y="3600450"/>
          <a:ext cx="5819775" cy="476250"/>
        </a:xfrm>
        <a:prstGeom prst="rect">
          <a:avLst/>
        </a:prstGeom>
        <a:solidFill>
          <a:srgbClr val="FFFFFF"/>
        </a:solidFill>
        <a:ln w="1" cmpd="sng">
          <a:noFill/>
        </a:ln>
      </xdr:spPr>
      <xdr:txBody>
        <a:bodyPr vertOverflow="clip" wrap="square"/>
        <a:p>
          <a:pPr algn="just">
            <a:defRPr/>
          </a:pPr>
          <a:r>
            <a:rPr lang="en-US" cap="none" sz="1000" b="0" i="0" u="none" baseline="0">
              <a:solidFill>
                <a:srgbClr val="000000"/>
              </a:solidFill>
            </a:rPr>
            <a:t>The audit report of the Group's Financial Statements for the year ended 31 December 2004 was not subject to any qualifications.                                                                                                      
</a:t>
          </a:r>
        </a:p>
      </xdr:txBody>
    </xdr:sp>
    <xdr:clientData/>
  </xdr:twoCellAnchor>
  <xdr:twoCellAnchor>
    <xdr:from>
      <xdr:col>1</xdr:col>
      <xdr:colOff>9525</xdr:colOff>
      <xdr:row>70</xdr:row>
      <xdr:rowOff>123825</xdr:rowOff>
    </xdr:from>
    <xdr:to>
      <xdr:col>8</xdr:col>
      <xdr:colOff>0</xdr:colOff>
      <xdr:row>72</xdr:row>
      <xdr:rowOff>123825</xdr:rowOff>
    </xdr:to>
    <xdr:sp>
      <xdr:nvSpPr>
        <xdr:cNvPr id="6" name="TextBox 6"/>
        <xdr:cNvSpPr txBox="1">
          <a:spLocks noChangeArrowheads="1"/>
        </xdr:cNvSpPr>
      </xdr:nvSpPr>
      <xdr:spPr>
        <a:xfrm>
          <a:off x="314325" y="11496675"/>
          <a:ext cx="5819775" cy="323850"/>
        </a:xfrm>
        <a:prstGeom prst="rect">
          <a:avLst/>
        </a:prstGeom>
        <a:solidFill>
          <a:srgbClr val="FFFFFF"/>
        </a:solidFill>
        <a:ln w="1" cmpd="sng">
          <a:noFill/>
        </a:ln>
      </xdr:spPr>
      <xdr:txBody>
        <a:bodyPr vertOverflow="clip" wrap="square"/>
        <a:p>
          <a:pPr algn="just">
            <a:defRPr/>
          </a:pPr>
          <a:r>
            <a:rPr lang="en-US" cap="none" sz="1000" b="0" i="0" u="none" baseline="0">
              <a:solidFill>
                <a:srgbClr val="000000"/>
              </a:solidFill>
            </a:rPr>
            <a:t>There were no valuation of property, plant and equipment for this quarter and financial period-to-date.
 </a:t>
          </a:r>
        </a:p>
      </xdr:txBody>
    </xdr:sp>
    <xdr:clientData/>
  </xdr:twoCellAnchor>
  <xdr:twoCellAnchor>
    <xdr:from>
      <xdr:col>1</xdr:col>
      <xdr:colOff>9525</xdr:colOff>
      <xdr:row>76</xdr:row>
      <xdr:rowOff>9525</xdr:rowOff>
    </xdr:from>
    <xdr:to>
      <xdr:col>8</xdr:col>
      <xdr:colOff>0</xdr:colOff>
      <xdr:row>79</xdr:row>
      <xdr:rowOff>0</xdr:rowOff>
    </xdr:to>
    <xdr:sp>
      <xdr:nvSpPr>
        <xdr:cNvPr id="7" name="TextBox 7"/>
        <xdr:cNvSpPr txBox="1">
          <a:spLocks noChangeArrowheads="1"/>
        </xdr:cNvSpPr>
      </xdr:nvSpPr>
      <xdr:spPr>
        <a:xfrm>
          <a:off x="314325" y="12353925"/>
          <a:ext cx="5819775" cy="476250"/>
        </a:xfrm>
        <a:prstGeom prst="rect">
          <a:avLst/>
        </a:prstGeom>
        <a:solidFill>
          <a:srgbClr val="FFFFFF"/>
        </a:solidFill>
        <a:ln w="1" cmpd="sng">
          <a:noFill/>
        </a:ln>
      </xdr:spPr>
      <xdr:txBody>
        <a:bodyPr vertOverflow="clip" wrap="square"/>
        <a:p>
          <a:pPr algn="just">
            <a:defRPr/>
          </a:pPr>
          <a:r>
            <a:rPr lang="en-US" cap="none" sz="1000" b="0" i="0" u="none" baseline="0">
              <a:latin typeface="Times New Roman"/>
              <a:ea typeface="Times New Roman"/>
              <a:cs typeface="Times New Roman"/>
            </a:rPr>
            <a:t>There were no material events subsequent to the end of the period that have not been reflected in the financial statements for this quarter and financial period to-date, except:-
</a:t>
          </a:r>
          <a:r>
            <a:rPr lang="en-US" cap="none" sz="1000" b="0" i="0" u="none" baseline="0">
              <a:latin typeface="Arial"/>
              <a:ea typeface="Arial"/>
              <a:cs typeface="Arial"/>
            </a:rPr>
            <a:t>
</a:t>
          </a:r>
          <a:r>
            <a:rPr lang="en-US" cap="none" sz="1000" b="0" i="0" u="none" baseline="0">
              <a:latin typeface="Times New Roman"/>
              <a:ea typeface="Times New Roman"/>
              <a:cs typeface="Times New Roman"/>
            </a:rPr>
            <a:t>
 </a:t>
          </a:r>
        </a:p>
      </xdr:txBody>
    </xdr:sp>
    <xdr:clientData/>
  </xdr:twoCellAnchor>
  <xdr:twoCellAnchor>
    <xdr:from>
      <xdr:col>1</xdr:col>
      <xdr:colOff>19050</xdr:colOff>
      <xdr:row>90</xdr:row>
      <xdr:rowOff>47625</xdr:rowOff>
    </xdr:from>
    <xdr:to>
      <xdr:col>8</xdr:col>
      <xdr:colOff>0</xdr:colOff>
      <xdr:row>92</xdr:row>
      <xdr:rowOff>0</xdr:rowOff>
    </xdr:to>
    <xdr:sp>
      <xdr:nvSpPr>
        <xdr:cNvPr id="8" name="TextBox 8"/>
        <xdr:cNvSpPr txBox="1">
          <a:spLocks noChangeArrowheads="1"/>
        </xdr:cNvSpPr>
      </xdr:nvSpPr>
      <xdr:spPr>
        <a:xfrm>
          <a:off x="323850" y="14658975"/>
          <a:ext cx="5810250" cy="276225"/>
        </a:xfrm>
        <a:prstGeom prst="rect">
          <a:avLst/>
        </a:prstGeom>
        <a:solidFill>
          <a:srgbClr val="FFFFFF"/>
        </a:solidFill>
        <a:ln w="1" cmpd="sng">
          <a:noFill/>
        </a:ln>
      </xdr:spPr>
      <xdr:txBody>
        <a:bodyPr vertOverflow="clip" wrap="square"/>
        <a:p>
          <a:pPr algn="just">
            <a:defRPr/>
          </a:pPr>
          <a:r>
            <a:rPr lang="en-US" cap="none" sz="1000" b="0" i="0" u="none" baseline="0">
              <a:solidFill>
                <a:srgbClr val="000000"/>
              </a:solidFill>
            </a:rPr>
            <a:t>There were no changes in the composition of the Group for the current quarter and financial period to-date.
</a:t>
          </a:r>
        </a:p>
      </xdr:txBody>
    </xdr:sp>
    <xdr:clientData/>
  </xdr:twoCellAnchor>
  <xdr:twoCellAnchor>
    <xdr:from>
      <xdr:col>1</xdr:col>
      <xdr:colOff>9525</xdr:colOff>
      <xdr:row>95</xdr:row>
      <xdr:rowOff>9525</xdr:rowOff>
    </xdr:from>
    <xdr:to>
      <xdr:col>7</xdr:col>
      <xdr:colOff>695325</xdr:colOff>
      <xdr:row>98</xdr:row>
      <xdr:rowOff>0</xdr:rowOff>
    </xdr:to>
    <xdr:sp>
      <xdr:nvSpPr>
        <xdr:cNvPr id="9" name="TextBox 9"/>
        <xdr:cNvSpPr txBox="1">
          <a:spLocks noChangeArrowheads="1"/>
        </xdr:cNvSpPr>
      </xdr:nvSpPr>
      <xdr:spPr>
        <a:xfrm>
          <a:off x="314325" y="15430500"/>
          <a:ext cx="5715000" cy="476250"/>
        </a:xfrm>
        <a:prstGeom prst="rect">
          <a:avLst/>
        </a:prstGeom>
        <a:solidFill>
          <a:srgbClr val="FFFFFF"/>
        </a:solidFill>
        <a:ln w="1" cmpd="sng">
          <a:noFill/>
        </a:ln>
      </xdr:spPr>
      <xdr:txBody>
        <a:bodyPr vertOverflow="clip" wrap="square"/>
        <a:p>
          <a:pPr algn="just">
            <a:defRPr/>
          </a:pPr>
          <a:r>
            <a:rPr lang="en-US" cap="none" sz="1000" b="0" i="0" u="none" baseline="0">
              <a:solidFill>
                <a:srgbClr val="000000"/>
              </a:solidFill>
            </a:rPr>
            <a:t>There were no material changes in contingent liabilities and contingent assets since last audited financial statements ended 31 December 2004.</a:t>
          </a:r>
        </a:p>
      </xdr:txBody>
    </xdr:sp>
    <xdr:clientData/>
  </xdr:twoCellAnchor>
  <xdr:twoCellAnchor>
    <xdr:from>
      <xdr:col>0</xdr:col>
      <xdr:colOff>276225</xdr:colOff>
      <xdr:row>113</xdr:row>
      <xdr:rowOff>9525</xdr:rowOff>
    </xdr:from>
    <xdr:to>
      <xdr:col>8</xdr:col>
      <xdr:colOff>0</xdr:colOff>
      <xdr:row>122</xdr:row>
      <xdr:rowOff>9525</xdr:rowOff>
    </xdr:to>
    <xdr:sp>
      <xdr:nvSpPr>
        <xdr:cNvPr id="10" name="TextBox 10"/>
        <xdr:cNvSpPr txBox="1">
          <a:spLocks noChangeArrowheads="1"/>
        </xdr:cNvSpPr>
      </xdr:nvSpPr>
      <xdr:spPr>
        <a:xfrm>
          <a:off x="276225" y="18364200"/>
          <a:ext cx="5857875" cy="1457325"/>
        </a:xfrm>
        <a:prstGeom prst="rect">
          <a:avLst/>
        </a:prstGeom>
        <a:solidFill>
          <a:srgbClr val="FFFFFF"/>
        </a:solidFill>
        <a:ln w="1" cmpd="sng">
          <a:noFill/>
        </a:ln>
      </xdr:spPr>
      <xdr:txBody>
        <a:bodyPr vertOverflow="clip" wrap="square"/>
        <a:p>
          <a:pPr algn="just">
            <a:defRPr/>
          </a:pPr>
          <a:r>
            <a:rPr lang="en-US" cap="none" sz="1000" b="0" i="0" u="none" baseline="0"/>
            <a:t>The Group achieved a total revenue of RM28.1 million for the quarter ended 30 June 2005 compared to a total revenue of RM16.3 million in the corresponding quarter of the preceding year . The comparative results above only commenced from 19 May 2004, as the acquisitions of the Company's subsidiaries were only completed on that date. 
The Group achieved a lower profit before tax of RM1.7million compared to profit before tax of RM2.3 million in the corresponding quarter of the preceding year. The lower profit before tax was mainly due to the global raw material cost increased and the time-lag in passing on the impact of the cost increased to the customers.
</a:t>
          </a:r>
        </a:p>
      </xdr:txBody>
    </xdr:sp>
    <xdr:clientData/>
  </xdr:twoCellAnchor>
  <xdr:twoCellAnchor>
    <xdr:from>
      <xdr:col>1</xdr:col>
      <xdr:colOff>19050</xdr:colOff>
      <xdr:row>124</xdr:row>
      <xdr:rowOff>114300</xdr:rowOff>
    </xdr:from>
    <xdr:to>
      <xdr:col>8</xdr:col>
      <xdr:colOff>0</xdr:colOff>
      <xdr:row>132</xdr:row>
      <xdr:rowOff>0</xdr:rowOff>
    </xdr:to>
    <xdr:sp>
      <xdr:nvSpPr>
        <xdr:cNvPr id="11" name="TextBox 11"/>
        <xdr:cNvSpPr txBox="1">
          <a:spLocks noChangeArrowheads="1"/>
        </xdr:cNvSpPr>
      </xdr:nvSpPr>
      <xdr:spPr>
        <a:xfrm>
          <a:off x="323850" y="20250150"/>
          <a:ext cx="5810250" cy="1295400"/>
        </a:xfrm>
        <a:prstGeom prst="rect">
          <a:avLst/>
        </a:prstGeom>
        <a:solidFill>
          <a:srgbClr val="FFFFFF"/>
        </a:solidFill>
        <a:ln w="1" cmpd="sng">
          <a:noFill/>
        </a:ln>
      </xdr:spPr>
      <xdr:txBody>
        <a:bodyPr vertOverflow="clip" wrap="square"/>
        <a:p>
          <a:pPr algn="just">
            <a:defRPr/>
          </a:pPr>
          <a:r>
            <a:rPr lang="en-US" cap="none" sz="1000" b="0" i="0" u="none" baseline="0">
              <a:latin typeface="Times New Roman"/>
              <a:ea typeface="Times New Roman"/>
              <a:cs typeface="Times New Roman"/>
            </a:rPr>
            <a:t>For the quarter under review, the Group's total revenue increased by RM2.1 million as compared to the previous quarter of RM26.0 million. The increased revenue was mainly due to the increased sales to new overseas market.  
</a:t>
          </a:r>
          <a:r>
            <a:rPr lang="en-US" cap="none" sz="1000" b="0" i="0" u="none" baseline="0">
              <a:solidFill>
                <a:srgbClr val="FF0000"/>
              </a:solidFill>
              <a:latin typeface="Times New Roman"/>
              <a:ea typeface="Times New Roman"/>
              <a:cs typeface="Times New Roman"/>
            </a:rPr>
            <a:t>
</a:t>
          </a:r>
          <a:r>
            <a:rPr lang="en-US" cap="none" sz="1000" b="0" i="0" u="none" baseline="0">
              <a:latin typeface="Times New Roman"/>
              <a:ea typeface="Times New Roman"/>
              <a:cs typeface="Times New Roman"/>
            </a:rPr>
            <a:t>The Group reported a higher profit before tax of RM1.7 million in the current quarter as compared to RM1.2 million in the previous quarter, an increased of RM0.5 million from the preceding quarter. This increase was in tandem with the improvement in sales performance of the Group during this quarter. </a:t>
          </a:r>
        </a:p>
      </xdr:txBody>
    </xdr:sp>
    <xdr:clientData/>
  </xdr:twoCellAnchor>
  <xdr:twoCellAnchor>
    <xdr:from>
      <xdr:col>0</xdr:col>
      <xdr:colOff>285750</xdr:colOff>
      <xdr:row>133</xdr:row>
      <xdr:rowOff>66675</xdr:rowOff>
    </xdr:from>
    <xdr:to>
      <xdr:col>8</xdr:col>
      <xdr:colOff>0</xdr:colOff>
      <xdr:row>136</xdr:row>
      <xdr:rowOff>38100</xdr:rowOff>
    </xdr:to>
    <xdr:sp>
      <xdr:nvSpPr>
        <xdr:cNvPr id="12" name="TextBox 12"/>
        <xdr:cNvSpPr txBox="1">
          <a:spLocks noChangeArrowheads="1"/>
        </xdr:cNvSpPr>
      </xdr:nvSpPr>
      <xdr:spPr>
        <a:xfrm>
          <a:off x="285750" y="21774150"/>
          <a:ext cx="5848350" cy="457200"/>
        </a:xfrm>
        <a:prstGeom prst="rect">
          <a:avLst/>
        </a:prstGeom>
        <a:solidFill>
          <a:srgbClr val="FFFFFF"/>
        </a:solidFill>
        <a:ln w="1" cmpd="sng">
          <a:noFill/>
        </a:ln>
      </xdr:spPr>
      <xdr:txBody>
        <a:bodyPr vertOverflow="clip" wrap="square"/>
        <a:p>
          <a:pPr algn="just">
            <a:defRPr/>
          </a:pPr>
          <a:r>
            <a:rPr lang="en-US" cap="none" sz="1000" b="0" i="0" u="none" baseline="0"/>
            <a:t>Barring unforeseen circumstances, the Board of Directors is optimistic that the Group's performance will improve in the coming financial quarters.</a:t>
          </a:r>
        </a:p>
      </xdr:txBody>
    </xdr:sp>
    <xdr:clientData/>
  </xdr:twoCellAnchor>
  <xdr:twoCellAnchor>
    <xdr:from>
      <xdr:col>1</xdr:col>
      <xdr:colOff>47625</xdr:colOff>
      <xdr:row>49</xdr:row>
      <xdr:rowOff>0</xdr:rowOff>
    </xdr:from>
    <xdr:to>
      <xdr:col>7</xdr:col>
      <xdr:colOff>695325</xdr:colOff>
      <xdr:row>50</xdr:row>
      <xdr:rowOff>104775</xdr:rowOff>
    </xdr:to>
    <xdr:sp>
      <xdr:nvSpPr>
        <xdr:cNvPr id="13" name="TextBox 13"/>
        <xdr:cNvSpPr txBox="1">
          <a:spLocks noChangeArrowheads="1"/>
        </xdr:cNvSpPr>
      </xdr:nvSpPr>
      <xdr:spPr>
        <a:xfrm>
          <a:off x="352425" y="7934325"/>
          <a:ext cx="5676900" cy="266700"/>
        </a:xfrm>
        <a:prstGeom prst="rect">
          <a:avLst/>
        </a:prstGeom>
        <a:solidFill>
          <a:srgbClr val="FFFFFF"/>
        </a:solidFill>
        <a:ln w="1" cmpd="sng">
          <a:noFill/>
        </a:ln>
      </xdr:spPr>
      <xdr:txBody>
        <a:bodyPr vertOverflow="clip" wrap="square"/>
        <a:p>
          <a:pPr algn="just">
            <a:defRPr/>
          </a:pPr>
          <a:r>
            <a:rPr lang="en-US" cap="none" sz="1000" b="0" i="0" u="none" baseline="0">
              <a:solidFill>
                <a:srgbClr val="000000"/>
              </a:solidFill>
            </a:rPr>
            <a:t>There were no dividends paid in the quarter and the financial period to-date.</a:t>
          </a:r>
        </a:p>
      </xdr:txBody>
    </xdr:sp>
    <xdr:clientData/>
  </xdr:twoCellAnchor>
  <xdr:twoCellAnchor>
    <xdr:from>
      <xdr:col>1</xdr:col>
      <xdr:colOff>9525</xdr:colOff>
      <xdr:row>139</xdr:row>
      <xdr:rowOff>0</xdr:rowOff>
    </xdr:from>
    <xdr:to>
      <xdr:col>7</xdr:col>
      <xdr:colOff>0</xdr:colOff>
      <xdr:row>139</xdr:row>
      <xdr:rowOff>0</xdr:rowOff>
    </xdr:to>
    <xdr:sp>
      <xdr:nvSpPr>
        <xdr:cNvPr id="14" name="TextBox 14"/>
        <xdr:cNvSpPr txBox="1">
          <a:spLocks noChangeArrowheads="1"/>
        </xdr:cNvSpPr>
      </xdr:nvSpPr>
      <xdr:spPr>
        <a:xfrm>
          <a:off x="314325" y="22679025"/>
          <a:ext cx="5019675" cy="0"/>
        </a:xfrm>
        <a:prstGeom prst="rect">
          <a:avLst/>
        </a:prstGeom>
        <a:solidFill>
          <a:srgbClr val="FFFFFF"/>
        </a:solidFill>
        <a:ln w="1" cmpd="sng">
          <a:noFill/>
        </a:ln>
      </xdr:spPr>
      <xdr:txBody>
        <a:bodyPr vertOverflow="clip" wrap="square"/>
        <a:p>
          <a:pPr algn="just">
            <a:defRPr/>
          </a:pPr>
          <a:r>
            <a:rPr lang="en-US" cap="none" sz="1000" b="0" i="0" u="none" baseline="0">
              <a:solidFill>
                <a:srgbClr val="000000"/>
              </a:solidFill>
            </a:rPr>
            <a:t>There is no material variance between the results as disclosed in this announcement and the results as disclosed in the profit estimate in the prospectus dated 23 June 2004.</a:t>
          </a:r>
        </a:p>
      </xdr:txBody>
    </xdr:sp>
    <xdr:clientData/>
  </xdr:twoCellAnchor>
  <xdr:twoCellAnchor>
    <xdr:from>
      <xdr:col>1</xdr:col>
      <xdr:colOff>9525</xdr:colOff>
      <xdr:row>226</xdr:row>
      <xdr:rowOff>28575</xdr:rowOff>
    </xdr:from>
    <xdr:to>
      <xdr:col>8</xdr:col>
      <xdr:colOff>0</xdr:colOff>
      <xdr:row>229</xdr:row>
      <xdr:rowOff>0</xdr:rowOff>
    </xdr:to>
    <xdr:sp>
      <xdr:nvSpPr>
        <xdr:cNvPr id="15" name="TextBox 15"/>
        <xdr:cNvSpPr txBox="1">
          <a:spLocks noChangeArrowheads="1"/>
        </xdr:cNvSpPr>
      </xdr:nvSpPr>
      <xdr:spPr>
        <a:xfrm>
          <a:off x="314325" y="32966025"/>
          <a:ext cx="5819775" cy="333375"/>
        </a:xfrm>
        <a:prstGeom prst="rect">
          <a:avLst/>
        </a:prstGeom>
        <a:solidFill>
          <a:srgbClr val="FFFFFF"/>
        </a:solidFill>
        <a:ln w="1" cmpd="sng">
          <a:noFill/>
        </a:ln>
      </xdr:spPr>
      <xdr:txBody>
        <a:bodyPr vertOverflow="clip" wrap="square"/>
        <a:p>
          <a:pPr algn="just">
            <a:defRPr/>
          </a:pPr>
          <a:r>
            <a:rPr lang="en-US" cap="none" sz="1000" b="0" i="0" u="none" baseline="0">
              <a:solidFill>
                <a:srgbClr val="000000"/>
              </a:solidFill>
            </a:rPr>
            <a:t>The Group does not have any financial instruments with off balance sheet risk as at the date of this report except for the following:-</a:t>
          </a:r>
        </a:p>
      </xdr:txBody>
    </xdr:sp>
    <xdr:clientData/>
  </xdr:twoCellAnchor>
  <xdr:twoCellAnchor>
    <xdr:from>
      <xdr:col>1</xdr:col>
      <xdr:colOff>9525</xdr:colOff>
      <xdr:row>255</xdr:row>
      <xdr:rowOff>9525</xdr:rowOff>
    </xdr:from>
    <xdr:to>
      <xdr:col>7</xdr:col>
      <xdr:colOff>771525</xdr:colOff>
      <xdr:row>258</xdr:row>
      <xdr:rowOff>0</xdr:rowOff>
    </xdr:to>
    <xdr:sp>
      <xdr:nvSpPr>
        <xdr:cNvPr id="16" name="TextBox 16"/>
        <xdr:cNvSpPr txBox="1">
          <a:spLocks noChangeArrowheads="1"/>
        </xdr:cNvSpPr>
      </xdr:nvSpPr>
      <xdr:spPr>
        <a:xfrm>
          <a:off x="314325" y="37538025"/>
          <a:ext cx="5791200" cy="476250"/>
        </a:xfrm>
        <a:prstGeom prst="rect">
          <a:avLst/>
        </a:prstGeom>
        <a:solidFill>
          <a:srgbClr val="FFFFFF"/>
        </a:solidFill>
        <a:ln w="1" cmpd="sng">
          <a:noFill/>
        </a:ln>
      </xdr:spPr>
      <xdr:txBody>
        <a:bodyPr vertOverflow="clip" wrap="square"/>
        <a:p>
          <a:pPr algn="just">
            <a:defRPr/>
          </a:pPr>
          <a:r>
            <a:rPr lang="en-US" cap="none" sz="1000" b="0" i="0" u="none" baseline="0">
              <a:solidFill>
                <a:srgbClr val="000000"/>
              </a:solidFill>
            </a:rPr>
            <a:t>The Group does not have any material litigation as at the date of this report, save as disclosed in the Company's latest audited financial statement for year ended 31 December 2004.</a:t>
          </a:r>
        </a:p>
      </xdr:txBody>
    </xdr:sp>
    <xdr:clientData/>
  </xdr:twoCellAnchor>
  <xdr:twoCellAnchor>
    <xdr:from>
      <xdr:col>1</xdr:col>
      <xdr:colOff>0</xdr:colOff>
      <xdr:row>8</xdr:row>
      <xdr:rowOff>38100</xdr:rowOff>
    </xdr:from>
    <xdr:to>
      <xdr:col>7</xdr:col>
      <xdr:colOff>695325</xdr:colOff>
      <xdr:row>19</xdr:row>
      <xdr:rowOff>28575</xdr:rowOff>
    </xdr:to>
    <xdr:sp>
      <xdr:nvSpPr>
        <xdr:cNvPr id="17" name="TextBox 17"/>
        <xdr:cNvSpPr txBox="1">
          <a:spLocks noChangeArrowheads="1"/>
        </xdr:cNvSpPr>
      </xdr:nvSpPr>
      <xdr:spPr>
        <a:xfrm>
          <a:off x="304800" y="1333500"/>
          <a:ext cx="5724525" cy="177165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a:t>
          </a:r>
          <a:r>
            <a:rPr lang="en-US" cap="none" sz="1000" b="0" i="0" u="none" baseline="0">
              <a:latin typeface="Times New Roman"/>
              <a:ea typeface="Times New Roman"/>
              <a:cs typeface="Times New Roman"/>
            </a:rPr>
            <a:t>he interim financial statements are unaudited and have been prepared in compliance with MASB 26 Interim Financial Reporting and Chapter 9 Part K of the Listing Requirements of Bursa Malaysia Securities Berhad ("BMSB"). 
The interim financial statements should be read in conjunction with audited financial statements of the Group for the year ended 31 December 2004.
The accounting policies and methods of computation adopted by the Group in this interim financial report are consistent with those adopted in the financial statements for the year ended 31 December 2004.                                                                     
</a:t>
          </a:r>
        </a:p>
      </xdr:txBody>
    </xdr:sp>
    <xdr:clientData/>
  </xdr:twoCellAnchor>
  <xdr:twoCellAnchor>
    <xdr:from>
      <xdr:col>1</xdr:col>
      <xdr:colOff>19050</xdr:colOff>
      <xdr:row>90</xdr:row>
      <xdr:rowOff>0</xdr:rowOff>
    </xdr:from>
    <xdr:to>
      <xdr:col>7</xdr:col>
      <xdr:colOff>514350</xdr:colOff>
      <xdr:row>90</xdr:row>
      <xdr:rowOff>0</xdr:rowOff>
    </xdr:to>
    <xdr:sp>
      <xdr:nvSpPr>
        <xdr:cNvPr id="18" name="TextBox 18"/>
        <xdr:cNvSpPr txBox="1">
          <a:spLocks noChangeArrowheads="1"/>
        </xdr:cNvSpPr>
      </xdr:nvSpPr>
      <xdr:spPr>
        <a:xfrm>
          <a:off x="323850" y="14611350"/>
          <a:ext cx="5524500" cy="0"/>
        </a:xfrm>
        <a:prstGeom prst="rect">
          <a:avLst/>
        </a:prstGeom>
        <a:solidFill>
          <a:srgbClr val="FFFFFF"/>
        </a:solidFill>
        <a:ln w="9525" cmpd="sng">
          <a:noFill/>
        </a:ln>
      </xdr:spPr>
      <xdr:txBody>
        <a:bodyPr vertOverflow="clip" wrap="square"/>
        <a:p>
          <a:pPr algn="l">
            <a:defRPr/>
          </a:pPr>
          <a:r>
            <a:rPr lang="en-US" cap="none" sz="1000" b="0" i="0" u="none" baseline="0"/>
            <a:t>The increase in the Company’s issued and fully paid-up share capital pursuant the Group’s listing on the Second Board of MSEB are as follows :</a:t>
          </a:r>
        </a:p>
      </xdr:txBody>
    </xdr:sp>
    <xdr:clientData/>
  </xdr:twoCellAnchor>
  <xdr:twoCellAnchor>
    <xdr:from>
      <xdr:col>1</xdr:col>
      <xdr:colOff>0</xdr:colOff>
      <xdr:row>90</xdr:row>
      <xdr:rowOff>0</xdr:rowOff>
    </xdr:from>
    <xdr:to>
      <xdr:col>7</xdr:col>
      <xdr:colOff>447675</xdr:colOff>
      <xdr:row>90</xdr:row>
      <xdr:rowOff>0</xdr:rowOff>
    </xdr:to>
    <xdr:sp>
      <xdr:nvSpPr>
        <xdr:cNvPr id="19" name="TextBox 19"/>
        <xdr:cNvSpPr txBox="1">
          <a:spLocks noChangeArrowheads="1"/>
        </xdr:cNvSpPr>
      </xdr:nvSpPr>
      <xdr:spPr>
        <a:xfrm>
          <a:off x="304800" y="14611350"/>
          <a:ext cx="5476875" cy="0"/>
        </a:xfrm>
        <a:prstGeom prst="rect">
          <a:avLst/>
        </a:prstGeom>
        <a:solidFill>
          <a:srgbClr val="FFFFFF"/>
        </a:solidFill>
        <a:ln w="9525" cmpd="sng">
          <a:noFill/>
        </a:ln>
      </xdr:spPr>
      <xdr:txBody>
        <a:bodyPr vertOverflow="clip" wrap="square"/>
        <a:p>
          <a:pPr algn="l">
            <a:defRPr/>
          </a:pPr>
          <a:r>
            <a:rPr lang="en-US" cap="none" sz="1000" b="0" i="0" u="none" baseline="0"/>
            <a:t>On 12.2.04, the Company sub-divided its shares from ordinary shares of RM1.00 each to ordinary shares of RM0.50 each. The issued share capital of BKOON after the subdivision is 66,400,000 ordinary shares of RM0.50 each.</a:t>
          </a:r>
        </a:p>
      </xdr:txBody>
    </xdr:sp>
    <xdr:clientData/>
  </xdr:twoCellAnchor>
  <xdr:twoCellAnchor>
    <xdr:from>
      <xdr:col>0</xdr:col>
      <xdr:colOff>266700</xdr:colOff>
      <xdr:row>287</xdr:row>
      <xdr:rowOff>161925</xdr:rowOff>
    </xdr:from>
    <xdr:to>
      <xdr:col>6</xdr:col>
      <xdr:colOff>962025</xdr:colOff>
      <xdr:row>293</xdr:row>
      <xdr:rowOff>123825</xdr:rowOff>
    </xdr:to>
    <xdr:sp>
      <xdr:nvSpPr>
        <xdr:cNvPr id="20" name="TextBox 20"/>
        <xdr:cNvSpPr txBox="1">
          <a:spLocks noChangeArrowheads="1"/>
        </xdr:cNvSpPr>
      </xdr:nvSpPr>
      <xdr:spPr>
        <a:xfrm>
          <a:off x="266700" y="42624375"/>
          <a:ext cx="5057775" cy="942975"/>
        </a:xfrm>
        <a:prstGeom prst="rect">
          <a:avLst/>
        </a:prstGeom>
        <a:solidFill>
          <a:srgbClr val="FFFFFF"/>
        </a:solidFill>
        <a:ln w="9525" cmpd="sng">
          <a:noFill/>
        </a:ln>
      </xdr:spPr>
      <xdr:txBody>
        <a:bodyPr vertOverflow="clip" wrap="square"/>
        <a:p>
          <a:pPr algn="l">
            <a:defRPr/>
          </a:pPr>
          <a:r>
            <a:rPr lang="en-US" cap="none" sz="1000" b="0" i="0" u="none" baseline="0">
              <a:latin typeface="Times New Roman"/>
              <a:ea typeface="Times New Roman"/>
              <a:cs typeface="Times New Roman"/>
            </a:rPr>
            <a:t>By order of the Board
</a:t>
          </a:r>
          <a:r>
            <a:rPr lang="en-US" cap="none" sz="1000" b="1" i="0" u="none" baseline="0">
              <a:latin typeface="Times New Roman"/>
              <a:ea typeface="Times New Roman"/>
              <a:cs typeface="Times New Roman"/>
            </a:rPr>
            <a:t>GOODWAY INTEGRATED INDUSTRIES BERHAD</a:t>
          </a:r>
          <a:r>
            <a:rPr lang="en-US" cap="none" sz="1000" b="0" i="0" u="none" baseline="0">
              <a:latin typeface="Times New Roman"/>
              <a:ea typeface="Times New Roman"/>
              <a:cs typeface="Times New Roman"/>
            </a:rPr>
            <a:t>
Lim Hooi Mooi                                                                                                           Kuala Lumpur
Company Secretary MAICSA 0799764                                                                  23 August 2005  </a:t>
          </a:r>
        </a:p>
      </xdr:txBody>
    </xdr:sp>
    <xdr:clientData/>
  </xdr:twoCellAnchor>
  <xdr:twoCellAnchor>
    <xdr:from>
      <xdr:col>1</xdr:col>
      <xdr:colOff>9525</xdr:colOff>
      <xdr:row>235</xdr:row>
      <xdr:rowOff>9525</xdr:rowOff>
    </xdr:from>
    <xdr:to>
      <xdr:col>7</xdr:col>
      <xdr:colOff>790575</xdr:colOff>
      <xdr:row>251</xdr:row>
      <xdr:rowOff>85725</xdr:rowOff>
    </xdr:to>
    <xdr:sp>
      <xdr:nvSpPr>
        <xdr:cNvPr id="21" name="TextBox 21"/>
        <xdr:cNvSpPr txBox="1">
          <a:spLocks noChangeArrowheads="1"/>
        </xdr:cNvSpPr>
      </xdr:nvSpPr>
      <xdr:spPr>
        <a:xfrm>
          <a:off x="314325" y="34299525"/>
          <a:ext cx="5810250" cy="2667000"/>
        </a:xfrm>
        <a:prstGeom prst="rect">
          <a:avLst/>
        </a:prstGeom>
        <a:solidFill>
          <a:srgbClr val="FFFFFF"/>
        </a:solidFill>
        <a:ln w="1" cmpd="sng">
          <a:noFill/>
        </a:ln>
      </xdr:spPr>
      <xdr:txBody>
        <a:bodyPr vertOverflow="clip" wrap="square"/>
        <a:p>
          <a:pPr algn="just">
            <a:defRPr/>
          </a:pPr>
          <a:r>
            <a:rPr lang="en-US" cap="none" sz="1000" b="0" i="0" u="none" baseline="0">
              <a:solidFill>
                <a:srgbClr val="000000"/>
              </a:solidFill>
            </a:rPr>
            <a:t>The Group uses foreign exchange forward contracts to hedge its exposure to foreign exchange rates risk arising from operational, financing and investment activities.
Foreign exchange forward contracts are used to reduce exposure to fluctuations in foreign exchange rates. While these are subject to the risk of market rates changing subsequent to acquisition, such changes are generally offset by opposite effects on the items being hedged.
Foreign exchange forward contracts used for hedging purposes are accounted for on an equivalent basis as the underlying assets, liabilities or net positions. Any profit or loss arising is recognised on the same basis as that arising from the related assets, liabilities or net positions.
Foreign exchange forward contracts that do not qualify for hedge accounting are accounted for as trading instruments and marked to market at balance sheet date. Any profit or loss is recognised in the income statement.
The maturity dates for the forward foreign exchange contracts entered into ranged from 3 to 7 months.</a:t>
          </a:r>
        </a:p>
      </xdr:txBody>
    </xdr:sp>
    <xdr:clientData/>
  </xdr:twoCellAnchor>
  <xdr:twoCellAnchor>
    <xdr:from>
      <xdr:col>1</xdr:col>
      <xdr:colOff>9525</xdr:colOff>
      <xdr:row>28</xdr:row>
      <xdr:rowOff>0</xdr:rowOff>
    </xdr:from>
    <xdr:to>
      <xdr:col>7</xdr:col>
      <xdr:colOff>419100</xdr:colOff>
      <xdr:row>28</xdr:row>
      <xdr:rowOff>0</xdr:rowOff>
    </xdr:to>
    <xdr:sp>
      <xdr:nvSpPr>
        <xdr:cNvPr id="22" name="TextBox 22"/>
        <xdr:cNvSpPr txBox="1">
          <a:spLocks noChangeArrowheads="1"/>
        </xdr:cNvSpPr>
      </xdr:nvSpPr>
      <xdr:spPr>
        <a:xfrm>
          <a:off x="314325" y="4533900"/>
          <a:ext cx="5438775" cy="0"/>
        </a:xfrm>
        <a:prstGeom prst="rect">
          <a:avLst/>
        </a:prstGeom>
        <a:solidFill>
          <a:srgbClr val="FFFFFF"/>
        </a:solidFill>
        <a:ln w="1" cmpd="sng">
          <a:noFill/>
        </a:ln>
      </xdr:spPr>
      <xdr:txBody>
        <a:bodyPr vertOverflow="clip" wrap="square"/>
        <a:p>
          <a:pPr algn="l">
            <a:defRPr/>
          </a:pPr>
          <a:r>
            <a:rPr lang="en-US" cap="none" sz="1000" b="0" i="0" u="none" baseline="0">
              <a:solidFill>
                <a:srgbClr val="000000"/>
              </a:solidFill>
            </a:rPr>
            <a:t>  The auditors’ report  on the financial statements for the year ended 31 December 2003 was not qualified.</a:t>
          </a:r>
        </a:p>
      </xdr:txBody>
    </xdr:sp>
    <xdr:clientData/>
  </xdr:twoCellAnchor>
  <xdr:oneCellAnchor>
    <xdr:from>
      <xdr:col>1</xdr:col>
      <xdr:colOff>619125</xdr:colOff>
      <xdr:row>34</xdr:row>
      <xdr:rowOff>28575</xdr:rowOff>
    </xdr:from>
    <xdr:ext cx="76200" cy="200025"/>
    <xdr:sp>
      <xdr:nvSpPr>
        <xdr:cNvPr id="23" name="TextBox 23"/>
        <xdr:cNvSpPr txBox="1">
          <a:spLocks noChangeArrowheads="1"/>
        </xdr:cNvSpPr>
      </xdr:nvSpPr>
      <xdr:spPr>
        <a:xfrm>
          <a:off x="923925" y="553402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9525</xdr:colOff>
      <xdr:row>32</xdr:row>
      <xdr:rowOff>85725</xdr:rowOff>
    </xdr:from>
    <xdr:ext cx="5791200" cy="609600"/>
    <xdr:sp>
      <xdr:nvSpPr>
        <xdr:cNvPr id="24" name="TextBox 24"/>
        <xdr:cNvSpPr txBox="1">
          <a:spLocks noChangeArrowheads="1"/>
        </xdr:cNvSpPr>
      </xdr:nvSpPr>
      <xdr:spPr>
        <a:xfrm>
          <a:off x="314325" y="5267325"/>
          <a:ext cx="5791200" cy="609600"/>
        </a:xfrm>
        <a:prstGeom prst="rect">
          <a:avLst/>
        </a:prstGeom>
        <a:noFill/>
        <a:ln w="9525" cmpd="sng">
          <a:noFill/>
        </a:ln>
      </xdr:spPr>
      <xdr:txBody>
        <a:bodyPr vertOverflow="clip" wrap="square"/>
        <a:p>
          <a:pPr algn="l">
            <a:defRPr/>
          </a:pPr>
          <a:r>
            <a:rPr lang="en-US" cap="none" sz="1000" b="0" i="0" u="none" baseline="0"/>
            <a:t>There were no items affecting assets, liabilities, equity, net income or cash flows during the current financial period that are unusual because of their nature, size or incidence.</a:t>
          </a:r>
        </a:p>
      </xdr:txBody>
    </xdr:sp>
    <xdr:clientData/>
  </xdr:oneCellAnchor>
  <xdr:oneCellAnchor>
    <xdr:from>
      <xdr:col>0</xdr:col>
      <xdr:colOff>276225</xdr:colOff>
      <xdr:row>37</xdr:row>
      <xdr:rowOff>123825</xdr:rowOff>
    </xdr:from>
    <xdr:ext cx="5676900" cy="371475"/>
    <xdr:sp>
      <xdr:nvSpPr>
        <xdr:cNvPr id="25" name="TextBox 25"/>
        <xdr:cNvSpPr txBox="1">
          <a:spLocks noChangeArrowheads="1"/>
        </xdr:cNvSpPr>
      </xdr:nvSpPr>
      <xdr:spPr>
        <a:xfrm>
          <a:off x="276225" y="6115050"/>
          <a:ext cx="5676900" cy="371475"/>
        </a:xfrm>
        <a:prstGeom prst="rect">
          <a:avLst/>
        </a:prstGeom>
        <a:noFill/>
        <a:ln w="9525" cmpd="sng">
          <a:noFill/>
        </a:ln>
      </xdr:spPr>
      <xdr:txBody>
        <a:bodyPr vertOverflow="clip" wrap="square"/>
        <a:p>
          <a:pPr algn="just">
            <a:defRPr/>
          </a:pPr>
          <a:r>
            <a:rPr lang="en-US" cap="none" sz="1000" b="0" i="0" u="none" baseline="0"/>
            <a:t>There were no material changes in estimates that have been used in the preparation of the current financial period or changes in estimates of amounts reported for the last financial year ended 31 December 2004.</a:t>
          </a:r>
        </a:p>
      </xdr:txBody>
    </xdr:sp>
    <xdr:clientData/>
  </xdr:oneCellAnchor>
  <xdr:twoCellAnchor>
    <xdr:from>
      <xdr:col>1</xdr:col>
      <xdr:colOff>9525</xdr:colOff>
      <xdr:row>93</xdr:row>
      <xdr:rowOff>0</xdr:rowOff>
    </xdr:from>
    <xdr:to>
      <xdr:col>7</xdr:col>
      <xdr:colOff>0</xdr:colOff>
      <xdr:row>93</xdr:row>
      <xdr:rowOff>0</xdr:rowOff>
    </xdr:to>
    <xdr:sp>
      <xdr:nvSpPr>
        <xdr:cNvPr id="26" name="TextBox 26"/>
        <xdr:cNvSpPr txBox="1">
          <a:spLocks noChangeArrowheads="1"/>
        </xdr:cNvSpPr>
      </xdr:nvSpPr>
      <xdr:spPr>
        <a:xfrm>
          <a:off x="314325" y="15097125"/>
          <a:ext cx="5019675" cy="0"/>
        </a:xfrm>
        <a:prstGeom prst="rect">
          <a:avLst/>
        </a:prstGeom>
        <a:solidFill>
          <a:srgbClr val="FFFFFF"/>
        </a:solidFill>
        <a:ln w="1" cmpd="sng">
          <a:noFill/>
        </a:ln>
      </xdr:spPr>
      <xdr:txBody>
        <a:bodyPr vertOverflow="clip" wrap="square"/>
        <a:p>
          <a:pPr algn="just">
            <a:defRPr/>
          </a:pPr>
          <a:r>
            <a:rPr lang="en-US" cap="none" sz="1000" b="0" i="0" u="none" baseline="0">
              <a:solidFill>
                <a:srgbClr val="000000"/>
              </a:solidFill>
            </a:rPr>
            <a:t>On 15 July 2004, GIIB subscribed for 40% of the ordinary share capital comprising of 40,000 shares of EURO 1 each in Goodway Europe S.R.L. ("GWE"), a limited company incorporated in Italy, for cash. GIIB also provided a non-interest bearing shareholders' loan of EURO 40,000 to GWE. The principal activity of GWE is to promote the sale of rubber compound materials in the European market. Goodway group of companies will be the sole supplier of products to GWE.
</a:t>
          </a:r>
        </a:p>
      </xdr:txBody>
    </xdr:sp>
    <xdr:clientData/>
  </xdr:twoCellAnchor>
  <xdr:twoCellAnchor>
    <xdr:from>
      <xdr:col>0</xdr:col>
      <xdr:colOff>276225</xdr:colOff>
      <xdr:row>261</xdr:row>
      <xdr:rowOff>9525</xdr:rowOff>
    </xdr:from>
    <xdr:to>
      <xdr:col>7</xdr:col>
      <xdr:colOff>771525</xdr:colOff>
      <xdr:row>263</xdr:row>
      <xdr:rowOff>76200</xdr:rowOff>
    </xdr:to>
    <xdr:sp>
      <xdr:nvSpPr>
        <xdr:cNvPr id="27" name="TextBox 27"/>
        <xdr:cNvSpPr txBox="1">
          <a:spLocks noChangeArrowheads="1"/>
        </xdr:cNvSpPr>
      </xdr:nvSpPr>
      <xdr:spPr>
        <a:xfrm>
          <a:off x="276225" y="38509575"/>
          <a:ext cx="5829300" cy="390525"/>
        </a:xfrm>
        <a:prstGeom prst="rect">
          <a:avLst/>
        </a:prstGeom>
        <a:solidFill>
          <a:srgbClr val="FFFFFF"/>
        </a:solidFill>
        <a:ln w="1" cmpd="sng">
          <a:noFill/>
        </a:ln>
      </xdr:spPr>
      <xdr:txBody>
        <a:bodyPr vertOverflow="clip" wrap="square"/>
        <a:p>
          <a:pPr algn="just">
            <a:defRPr/>
          </a:pPr>
          <a:r>
            <a:rPr lang="en-US" cap="none" sz="1000" b="0" i="0" u="none" baseline="0"/>
            <a:t>The Board of Directors of the Company has not recommend any interim dividend for the current quarter under review.
 </a:t>
          </a:r>
        </a:p>
      </xdr:txBody>
    </xdr:sp>
    <xdr:clientData/>
  </xdr:twoCellAnchor>
  <xdr:twoCellAnchor>
    <xdr:from>
      <xdr:col>1</xdr:col>
      <xdr:colOff>9525</xdr:colOff>
      <xdr:row>205</xdr:row>
      <xdr:rowOff>0</xdr:rowOff>
    </xdr:from>
    <xdr:to>
      <xdr:col>7</xdr:col>
      <xdr:colOff>0</xdr:colOff>
      <xdr:row>205</xdr:row>
      <xdr:rowOff>0</xdr:rowOff>
    </xdr:to>
    <xdr:sp>
      <xdr:nvSpPr>
        <xdr:cNvPr id="28" name="TextBox 28"/>
        <xdr:cNvSpPr txBox="1">
          <a:spLocks noChangeArrowheads="1"/>
        </xdr:cNvSpPr>
      </xdr:nvSpPr>
      <xdr:spPr>
        <a:xfrm>
          <a:off x="314325" y="30108525"/>
          <a:ext cx="5019675" cy="0"/>
        </a:xfrm>
        <a:prstGeom prst="rect">
          <a:avLst/>
        </a:prstGeom>
        <a:solidFill>
          <a:srgbClr val="FFFFFF"/>
        </a:solidFill>
        <a:ln w="1" cmpd="sng">
          <a:noFill/>
        </a:ln>
      </xdr:spPr>
      <xdr:txBody>
        <a:bodyPr vertOverflow="clip" wrap="square"/>
        <a:p>
          <a:pPr algn="just">
            <a:defRPr/>
          </a:pPr>
          <a:r>
            <a:rPr lang="en-US" cap="none" sz="1000" b="0" i="0" u="none" baseline="0">
              <a:solidFill>
                <a:srgbClr val="000000"/>
              </a:solidFill>
            </a:rPr>
            <a:t>The proceeds raised from the Public Issue pursuant to the listing of the Company on the Second Board of BMSB amounting to RM21.055 million were utilised as follows:
</a:t>
          </a:r>
        </a:p>
      </xdr:txBody>
    </xdr:sp>
    <xdr:clientData/>
  </xdr:twoCellAnchor>
  <xdr:twoCellAnchor>
    <xdr:from>
      <xdr:col>1</xdr:col>
      <xdr:colOff>9525</xdr:colOff>
      <xdr:row>99</xdr:row>
      <xdr:rowOff>66675</xdr:rowOff>
    </xdr:from>
    <xdr:to>
      <xdr:col>7</xdr:col>
      <xdr:colOff>695325</xdr:colOff>
      <xdr:row>100</xdr:row>
      <xdr:rowOff>123825</xdr:rowOff>
    </xdr:to>
    <xdr:sp>
      <xdr:nvSpPr>
        <xdr:cNvPr id="29" name="TextBox 29"/>
        <xdr:cNvSpPr txBox="1">
          <a:spLocks noChangeArrowheads="1"/>
        </xdr:cNvSpPr>
      </xdr:nvSpPr>
      <xdr:spPr>
        <a:xfrm>
          <a:off x="314325" y="16135350"/>
          <a:ext cx="5715000" cy="219075"/>
        </a:xfrm>
        <a:prstGeom prst="rect">
          <a:avLst/>
        </a:prstGeom>
        <a:solidFill>
          <a:srgbClr val="FFFFFF"/>
        </a:solidFill>
        <a:ln w="1" cmpd="sng">
          <a:noFill/>
        </a:ln>
      </xdr:spPr>
      <xdr:txBody>
        <a:bodyPr vertOverflow="clip" wrap="square"/>
        <a:p>
          <a:pPr algn="just">
            <a:defRPr/>
          </a:pPr>
          <a:r>
            <a:rPr lang="en-US" cap="none" sz="1000" b="0" i="0" u="none" baseline="0">
              <a:solidFill>
                <a:srgbClr val="000000"/>
              </a:solidFill>
            </a:rPr>
            <a:t>There are no other outstanding capital commitments at the end of the current quarter except for the following:-</a:t>
          </a:r>
        </a:p>
      </xdr:txBody>
    </xdr:sp>
    <xdr:clientData/>
  </xdr:twoCellAnchor>
  <xdr:twoCellAnchor>
    <xdr:from>
      <xdr:col>1</xdr:col>
      <xdr:colOff>9525</xdr:colOff>
      <xdr:row>174</xdr:row>
      <xdr:rowOff>0</xdr:rowOff>
    </xdr:from>
    <xdr:to>
      <xdr:col>8</xdr:col>
      <xdr:colOff>0</xdr:colOff>
      <xdr:row>177</xdr:row>
      <xdr:rowOff>9525</xdr:rowOff>
    </xdr:to>
    <xdr:sp>
      <xdr:nvSpPr>
        <xdr:cNvPr id="30" name="TextBox 30"/>
        <xdr:cNvSpPr txBox="1">
          <a:spLocks noChangeArrowheads="1"/>
        </xdr:cNvSpPr>
      </xdr:nvSpPr>
      <xdr:spPr>
        <a:xfrm>
          <a:off x="314325" y="25079325"/>
          <a:ext cx="5819775" cy="495300"/>
        </a:xfrm>
        <a:prstGeom prst="rect">
          <a:avLst/>
        </a:prstGeom>
        <a:solidFill>
          <a:srgbClr val="FFFFFF"/>
        </a:solidFill>
        <a:ln w="1" cmpd="sng">
          <a:noFill/>
        </a:ln>
      </xdr:spPr>
      <xdr:txBody>
        <a:bodyPr vertOverflow="clip" wrap="square"/>
        <a:p>
          <a:pPr algn="just">
            <a:defRPr/>
          </a:pPr>
          <a:r>
            <a:rPr lang="en-US" cap="none" sz="1000" b="0" i="0" u="none" baseline="0"/>
            <a:t>The Group's effective tax rate is lower than the statutory tax rate as certain subsidiaries utilised its reinvestment allowance, unabsorbed capital allowances and unutilised business losses.</a:t>
          </a:r>
        </a:p>
      </xdr:txBody>
    </xdr:sp>
    <xdr:clientData/>
  </xdr:twoCellAnchor>
  <xdr:twoCellAnchor>
    <xdr:from>
      <xdr:col>1</xdr:col>
      <xdr:colOff>9525</xdr:colOff>
      <xdr:row>180</xdr:row>
      <xdr:rowOff>9525</xdr:rowOff>
    </xdr:from>
    <xdr:to>
      <xdr:col>7</xdr:col>
      <xdr:colOff>781050</xdr:colOff>
      <xdr:row>182</xdr:row>
      <xdr:rowOff>28575</xdr:rowOff>
    </xdr:to>
    <xdr:sp>
      <xdr:nvSpPr>
        <xdr:cNvPr id="31" name="TextBox 31"/>
        <xdr:cNvSpPr txBox="1">
          <a:spLocks noChangeArrowheads="1"/>
        </xdr:cNvSpPr>
      </xdr:nvSpPr>
      <xdr:spPr>
        <a:xfrm>
          <a:off x="314325" y="25965150"/>
          <a:ext cx="5800725" cy="342900"/>
        </a:xfrm>
        <a:prstGeom prst="rect">
          <a:avLst/>
        </a:prstGeom>
        <a:solidFill>
          <a:srgbClr val="FFFFFF"/>
        </a:solidFill>
        <a:ln w="1" cmpd="sng">
          <a:noFill/>
        </a:ln>
      </xdr:spPr>
      <xdr:txBody>
        <a:bodyPr vertOverflow="clip" wrap="square"/>
        <a:p>
          <a:pPr algn="just">
            <a:defRPr/>
          </a:pPr>
          <a:r>
            <a:rPr lang="en-US" cap="none" sz="1000" b="0" i="0" u="none" baseline="0">
              <a:solidFill>
                <a:srgbClr val="000000"/>
              </a:solidFill>
            </a:rPr>
            <a:t>There were no sale of unquoted investments and/or properties for the current quarter and financial period to-date.</a:t>
          </a:r>
        </a:p>
      </xdr:txBody>
    </xdr:sp>
    <xdr:clientData/>
  </xdr:twoCellAnchor>
  <xdr:twoCellAnchor>
    <xdr:from>
      <xdr:col>1</xdr:col>
      <xdr:colOff>19050</xdr:colOff>
      <xdr:row>185</xdr:row>
      <xdr:rowOff>123825</xdr:rowOff>
    </xdr:from>
    <xdr:to>
      <xdr:col>7</xdr:col>
      <xdr:colOff>771525</xdr:colOff>
      <xdr:row>188</xdr:row>
      <xdr:rowOff>0</xdr:rowOff>
    </xdr:to>
    <xdr:sp>
      <xdr:nvSpPr>
        <xdr:cNvPr id="32" name="TextBox 32"/>
        <xdr:cNvSpPr txBox="1">
          <a:spLocks noChangeArrowheads="1"/>
        </xdr:cNvSpPr>
      </xdr:nvSpPr>
      <xdr:spPr>
        <a:xfrm>
          <a:off x="323850" y="26784300"/>
          <a:ext cx="5781675" cy="361950"/>
        </a:xfrm>
        <a:prstGeom prst="rect">
          <a:avLst/>
        </a:prstGeom>
        <a:solidFill>
          <a:srgbClr val="FFFFFF"/>
        </a:solidFill>
        <a:ln w="1" cmpd="sng">
          <a:noFill/>
        </a:ln>
      </xdr:spPr>
      <xdr:txBody>
        <a:bodyPr vertOverflow="clip" wrap="square"/>
        <a:p>
          <a:pPr algn="just">
            <a:defRPr/>
          </a:pPr>
          <a:r>
            <a:rPr lang="en-US" cap="none" sz="1000" b="0" i="0" u="none" baseline="0">
              <a:solidFill>
                <a:srgbClr val="000000"/>
              </a:solidFill>
            </a:rPr>
            <a:t>There were no purchases or disposals of quoted securities  for the current quarter and financial period to-date.</a:t>
          </a:r>
        </a:p>
      </xdr:txBody>
    </xdr:sp>
    <xdr:clientData/>
  </xdr:twoCellAnchor>
  <xdr:twoCellAnchor>
    <xdr:from>
      <xdr:col>1</xdr:col>
      <xdr:colOff>9525</xdr:colOff>
      <xdr:row>42</xdr:row>
      <xdr:rowOff>152400</xdr:rowOff>
    </xdr:from>
    <xdr:to>
      <xdr:col>7</xdr:col>
      <xdr:colOff>704850</xdr:colOff>
      <xdr:row>46</xdr:row>
      <xdr:rowOff>104775</xdr:rowOff>
    </xdr:to>
    <xdr:sp>
      <xdr:nvSpPr>
        <xdr:cNvPr id="33" name="TextBox 33"/>
        <xdr:cNvSpPr txBox="1">
          <a:spLocks noChangeArrowheads="1"/>
        </xdr:cNvSpPr>
      </xdr:nvSpPr>
      <xdr:spPr>
        <a:xfrm>
          <a:off x="314325" y="6953250"/>
          <a:ext cx="5724525" cy="600075"/>
        </a:xfrm>
        <a:prstGeom prst="rect">
          <a:avLst/>
        </a:prstGeom>
        <a:solidFill>
          <a:srgbClr val="FFFFFF"/>
        </a:solidFill>
        <a:ln w="9525" cmpd="sng">
          <a:noFill/>
        </a:ln>
      </xdr:spPr>
      <xdr:txBody>
        <a:bodyPr vertOverflow="clip" wrap="square"/>
        <a:p>
          <a:pPr algn="just">
            <a:defRPr/>
          </a:pPr>
          <a:r>
            <a:rPr lang="en-US" cap="none" sz="1000" b="0" i="0" u="none" baseline="0"/>
            <a:t>There was no issuances, cancellations, repurchases, resale and repayments of debt and equity securities during the current quarter under review.
</a:t>
          </a:r>
        </a:p>
      </xdr:txBody>
    </xdr:sp>
    <xdr:clientData/>
  </xdr:twoCellAnchor>
  <xdr:twoCellAnchor>
    <xdr:from>
      <xdr:col>1</xdr:col>
      <xdr:colOff>47625</xdr:colOff>
      <xdr:row>105</xdr:row>
      <xdr:rowOff>66675</xdr:rowOff>
    </xdr:from>
    <xdr:to>
      <xdr:col>8</xdr:col>
      <xdr:colOff>0</xdr:colOff>
      <xdr:row>107</xdr:row>
      <xdr:rowOff>95250</xdr:rowOff>
    </xdr:to>
    <xdr:sp>
      <xdr:nvSpPr>
        <xdr:cNvPr id="34" name="TextBox 34"/>
        <xdr:cNvSpPr txBox="1">
          <a:spLocks noChangeArrowheads="1"/>
        </xdr:cNvSpPr>
      </xdr:nvSpPr>
      <xdr:spPr>
        <a:xfrm>
          <a:off x="352425" y="17125950"/>
          <a:ext cx="5781675" cy="352425"/>
        </a:xfrm>
        <a:prstGeom prst="rect">
          <a:avLst/>
        </a:prstGeom>
        <a:solidFill>
          <a:srgbClr val="FFFFFF"/>
        </a:solidFill>
        <a:ln w="1" cmpd="sng">
          <a:noFill/>
        </a:ln>
      </xdr:spPr>
      <xdr:txBody>
        <a:bodyPr vertOverflow="clip" wrap="square"/>
        <a:p>
          <a:pPr algn="just">
            <a:defRPr/>
          </a:pPr>
          <a:r>
            <a:rPr lang="en-US" cap="none" sz="1000" b="0" i="0" u="none" baseline="0">
              <a:solidFill>
                <a:srgbClr val="000000"/>
              </a:solidFill>
            </a:rPr>
            <a:t>The above capital commitment is for the purchase of the office suites in Kuala Lumpur for the Group's corporate office.
. </a:t>
          </a:r>
        </a:p>
      </xdr:txBody>
    </xdr:sp>
    <xdr:clientData/>
  </xdr:twoCellAnchor>
  <xdr:twoCellAnchor>
    <xdr:from>
      <xdr:col>1</xdr:col>
      <xdr:colOff>66675</xdr:colOff>
      <xdr:row>138</xdr:row>
      <xdr:rowOff>104775</xdr:rowOff>
    </xdr:from>
    <xdr:to>
      <xdr:col>7</xdr:col>
      <xdr:colOff>0</xdr:colOff>
      <xdr:row>139</xdr:row>
      <xdr:rowOff>0</xdr:rowOff>
    </xdr:to>
    <xdr:sp>
      <xdr:nvSpPr>
        <xdr:cNvPr id="35" name="TextBox 35"/>
        <xdr:cNvSpPr txBox="1">
          <a:spLocks noChangeArrowheads="1"/>
        </xdr:cNvSpPr>
      </xdr:nvSpPr>
      <xdr:spPr>
        <a:xfrm>
          <a:off x="371475" y="22621875"/>
          <a:ext cx="4962525" cy="57150"/>
        </a:xfrm>
        <a:prstGeom prst="rect">
          <a:avLst/>
        </a:prstGeom>
        <a:solidFill>
          <a:srgbClr val="FFFFFF"/>
        </a:solidFill>
        <a:ln w="1" cmpd="sng">
          <a:noFill/>
        </a:ln>
      </xdr:spPr>
      <xdr:txBody>
        <a:bodyPr vertOverflow="clip" wrap="square"/>
        <a:p>
          <a:pPr algn="just">
            <a:defRPr/>
          </a:pPr>
          <a:r>
            <a:rPr lang="en-US" cap="none" sz="1000" b="0" i="0" u="none" baseline="0">
              <a:latin typeface="Times New Roman"/>
              <a:ea typeface="Times New Roman"/>
              <a:cs typeface="Times New Roman"/>
            </a:rPr>
            <a:t>The comparative summary of the financial results of the Group for the year ended 31 December 2004 and the forecast published in the Prospectus dated 23 June 2004 are as follows;</a:t>
          </a:r>
          <a:r>
            <a:rPr lang="en-US" cap="none" sz="1000" b="0" i="0" u="none" baseline="0">
              <a:solidFill>
                <a:srgbClr val="FF6600"/>
              </a:solidFill>
              <a:latin typeface="Times New Roman"/>
              <a:ea typeface="Times New Roman"/>
              <a:cs typeface="Times New Roman"/>
            </a:rPr>
            <a:t>
</a:t>
          </a:r>
          <a:r>
            <a:rPr lang="en-US" cap="none" sz="1000" b="0" i="0" u="none" baseline="0">
              <a:solidFill>
                <a:srgbClr val="FF0000"/>
              </a:solidFill>
              <a:latin typeface="Times New Roman"/>
              <a:ea typeface="Times New Roman"/>
              <a:cs typeface="Times New Roman"/>
            </a:rPr>
            <a:t>
</a:t>
          </a:r>
        </a:p>
      </xdr:txBody>
    </xdr:sp>
    <xdr:clientData/>
  </xdr:twoCellAnchor>
  <xdr:twoCellAnchor>
    <xdr:from>
      <xdr:col>0</xdr:col>
      <xdr:colOff>238125</xdr:colOff>
      <xdr:row>78</xdr:row>
      <xdr:rowOff>152400</xdr:rowOff>
    </xdr:from>
    <xdr:to>
      <xdr:col>8</xdr:col>
      <xdr:colOff>0</xdr:colOff>
      <xdr:row>88</xdr:row>
      <xdr:rowOff>0</xdr:rowOff>
    </xdr:to>
    <xdr:sp>
      <xdr:nvSpPr>
        <xdr:cNvPr id="36" name="TextBox 36"/>
        <xdr:cNvSpPr txBox="1">
          <a:spLocks noChangeArrowheads="1"/>
        </xdr:cNvSpPr>
      </xdr:nvSpPr>
      <xdr:spPr>
        <a:xfrm>
          <a:off x="238125" y="12820650"/>
          <a:ext cx="5895975" cy="1466850"/>
        </a:xfrm>
        <a:prstGeom prst="rect">
          <a:avLst/>
        </a:prstGeom>
        <a:solidFill>
          <a:srgbClr val="FFFFFF"/>
        </a:solidFill>
        <a:ln w="1" cmpd="sng">
          <a:noFill/>
        </a:ln>
      </xdr:spPr>
      <xdr:txBody>
        <a:bodyPr vertOverflow="clip" wrap="square"/>
        <a:p>
          <a:pPr algn="just">
            <a:defRPr/>
          </a:pPr>
          <a:r>
            <a:rPr lang="en-US" cap="none" sz="1000" b="0" i="0" u="none" baseline="0"/>
            <a:t>(a) On 5th July 2005, the Company acquired the entire issued and paid-up share capital of Goodway Europe (Sweden) AB ("GES") (formerly known as Starta Eget Boxen 5936 AB), a limited company incorporated in Goteborg, Sweden comprising of 100,000 shares of Swedish Kronor (SEK) one (1) each for cash from unrelated third parties at SEK 100,000 (equivalent to RM49,000). 
(b) On 22nd July, 2005, the Company acquired the remaining 60% of the ordinary share capital of Goodway Europe S.R.L. ("GWE"), a limited company incorporated in Italy. The total cash purchase consideration was EURO 120,000 for the 60% interest comprising of 60,000 ordinary shares of EURO 1 each. With the acquisition, GWE will be a wholly-owned subsidiary of Goodway.</a:t>
          </a:r>
        </a:p>
      </xdr:txBody>
    </xdr:sp>
    <xdr:clientData/>
  </xdr:twoCellAnchor>
  <xdr:twoCellAnchor>
    <xdr:from>
      <xdr:col>0</xdr:col>
      <xdr:colOff>266700</xdr:colOff>
      <xdr:row>190</xdr:row>
      <xdr:rowOff>104775</xdr:rowOff>
    </xdr:from>
    <xdr:to>
      <xdr:col>7</xdr:col>
      <xdr:colOff>781050</xdr:colOff>
      <xdr:row>204</xdr:row>
      <xdr:rowOff>133350</xdr:rowOff>
    </xdr:to>
    <xdr:sp>
      <xdr:nvSpPr>
        <xdr:cNvPr id="37" name="TextBox 37"/>
        <xdr:cNvSpPr txBox="1">
          <a:spLocks noChangeArrowheads="1"/>
        </xdr:cNvSpPr>
      </xdr:nvSpPr>
      <xdr:spPr>
        <a:xfrm>
          <a:off x="266700" y="27574875"/>
          <a:ext cx="5848350" cy="2514600"/>
        </a:xfrm>
        <a:prstGeom prst="rect">
          <a:avLst/>
        </a:prstGeom>
        <a:solidFill>
          <a:srgbClr val="FFFFFF"/>
        </a:solidFill>
        <a:ln w="1" cmpd="sng">
          <a:noFill/>
        </a:ln>
      </xdr:spPr>
      <xdr:txBody>
        <a:bodyPr vertOverflow="clip" wrap="square"/>
        <a:p>
          <a:pPr algn="just">
            <a:defRPr/>
          </a:pPr>
          <a:r>
            <a:rPr lang="en-US" cap="none" sz="1000" b="0" i="0" u="none" baseline="0">
              <a:solidFill>
                <a:srgbClr val="000000"/>
              </a:solidFill>
            </a:rPr>
            <a:t>There is no other corporate proposal announced but not completed at the date of this quarterly report, except for:-
(a) A proposed  private placement of new Shares ("Proposed Placement"), representing up to ten percent ("10%") of the enlarged issued and paid-up share capital of the Company. All the relevant authorities and shareholders' approvals have been obtained for the Proposed Placement.
(b) On 9th June 2005, the Company entered into a Conditional Sale &amp; Purchase Agreement with Sierra Growth Sdn Bhd ("SGSB") to acquire certain business, assets and selected liabilities of the SGSB for a cash consideration of RM7,000,000 and subject to the approval of the shareholders of the Company;
(b) On 9th June 2005, the Company entered into a Conditional Sale &amp; Purchase Agreement with SGSB to acquire 13,656,000 ordinary shares of RM1.00 each representing 100% equity interest in Big Wheel Holdings Sdn Bhd for a cash consideration of RM24,687,500 and subject to the approval of the shareholders of the Company.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Evelynfywong\BUDGET\WINDOWS\TEMP\Budget%20YR%20200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velyn.wong\CONSOL\Documents%20and%20Settings\ChanAL\My%20Documents\CAL\5.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A:\GIIB%20Goup%20June%2005-25July0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vestment"/>
      <sheetName val="YR 2001 $$"/>
      <sheetName val="revised PL"/>
      <sheetName val="Manpower"/>
      <sheetName val="Staff Welfare"/>
      <sheetName val="R&amp;M"/>
      <sheetName val="COST"/>
      <sheetName val="p&amp;L"/>
      <sheetName val="revised budget"/>
      <sheetName val="sales-10%"/>
      <sheetName val=" FORECAST BOD"/>
      <sheetName val="BOD"/>
      <sheetName val="2001 budget"/>
      <sheetName val="YTD 4-01P&amp;L"/>
      <sheetName val="revised"/>
    </sheetNames>
    <sheetDataSet>
      <sheetData sheetId="14">
        <row r="383">
          <cell r="A383" t="str">
            <v>NETT PROFIT BEFORE TAX</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BS"/>
      <sheetName val="IS"/>
      <sheetName val="IS(BOD)"/>
      <sheetName val="BUDGET2005"/>
      <sheetName val="Bal.Sheet"/>
      <sheetName val="Notes"/>
      <sheetName val="Journal"/>
      <sheetName val="Equity"/>
      <sheetName val="Cashflow2"/>
      <sheetName val="Conso CFS"/>
      <sheetName val="Cashflow"/>
      <sheetName val="Notes KLSE"/>
      <sheetName val="EPS"/>
      <sheetName val="NTA"/>
      <sheetName val="Exe Summ"/>
      <sheetName val="Hightlight"/>
      <sheetName val="BS(BOD)"/>
      <sheetName val="Group Results"/>
      <sheetName val="Borrowing"/>
      <sheetName val="G-Exec Sum -Jan-05"/>
      <sheetName val="4,5-Consol-BS-1"/>
      <sheetName val="2-R-PR"/>
      <sheetName val="G-SUMMARY"/>
      <sheetName val="6-G-Cashflow-Nov-04"/>
      <sheetName val="related part-sales"/>
      <sheetName val="Sales"/>
      <sheetName val="GWR-tax"/>
      <sheetName val="Kilo-tax"/>
      <sheetName val="FA(pre &amp; post)"/>
      <sheetName val="Goodwill"/>
      <sheetName val="Note 10-GWR"/>
      <sheetName val="GWR Aust."/>
      <sheetName val="GWA (BS) (2)"/>
      <sheetName val="GWA (P&amp;L)-xxx"/>
      <sheetName val="Exchange reserves-XXx"/>
      <sheetName val="Bal.Sheet-Mth"/>
    </sheetNames>
    <sheetDataSet>
      <sheetData sheetId="1">
        <row r="1">
          <cell r="A1" t="str">
            <v>GOODWAY INTEGRATED INDUSTRIES BERHAD</v>
          </cell>
        </row>
        <row r="2">
          <cell r="A2" t="str">
            <v>(Company No. 618972-T)</v>
          </cell>
        </row>
        <row r="7">
          <cell r="A7" t="str">
            <v>(The figures have not been audited)</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IS "/>
      <sheetName val="BS"/>
      <sheetName val="Equity"/>
      <sheetName val="Cashflow"/>
      <sheetName val="Notes KLSE"/>
      <sheetName val="Summary Key FI"/>
      <sheetName val="EPS"/>
      <sheetName val="NTA"/>
      <sheetName val="ES(1)"/>
      <sheetName val="ES(2)"/>
      <sheetName val="ES(3)"/>
      <sheetName val="ES(4)BS"/>
      <sheetName val="ES(5)EBITDA"/>
      <sheetName val="Group Results"/>
      <sheetName val="KRA"/>
      <sheetName val="G.Title"/>
      <sheetName val="2.Performance"/>
      <sheetName val="2-R-PR"/>
      <sheetName val="3-BS"/>
      <sheetName val="4.GroupCashflow"/>
      <sheetName val="3.GIIB&amp;GWR CASHFLOW"/>
      <sheetName val="5.DEBTOR"/>
      <sheetName val="6.Borrowing"/>
      <sheetName val="6.Borrowing(D)"/>
      <sheetName val="G-SUMMARY"/>
      <sheetName val="Conso CFS"/>
      <sheetName val="FS-2003G"/>
      <sheetName val="BUDGET2005"/>
      <sheetName val="Bal.Sheet"/>
      <sheetName val="Notes"/>
      <sheetName val="Journal"/>
      <sheetName val="RPT"/>
      <sheetName val="Goodwill (2)"/>
      <sheetName val="Goodwill"/>
      <sheetName val="Note 10-GWR "/>
      <sheetName val="GWR Aust."/>
      <sheetName val="GWA (P&amp;L)-xxx"/>
      <sheetName val="GWA (BS) (2)"/>
      <sheetName val="Exchange reserves-XXx"/>
    </sheetNames>
    <sheetDataSet>
      <sheetData sheetId="0">
        <row r="14">
          <cell r="B14" t="str">
            <v>30.06.05</v>
          </cell>
          <cell r="F14" t="str">
            <v>30.06.05</v>
          </cell>
        </row>
        <row r="33">
          <cell r="D33">
            <v>2282.081596359666</v>
          </cell>
        </row>
        <row r="45">
          <cell r="B45">
            <v>1124.1162336866348</v>
          </cell>
          <cell r="F45">
            <v>2152.1115400481576</v>
          </cell>
          <cell r="H45">
            <v>1756.0050899256664</v>
          </cell>
        </row>
      </sheetData>
      <sheetData sheetId="1">
        <row r="1">
          <cell r="A1" t="str">
            <v>GOODWAY INTEGRATED INDUSTRIES BERHAD</v>
          </cell>
        </row>
        <row r="2">
          <cell r="A2" t="str">
            <v>(Company No. 618972-T)</v>
          </cell>
        </row>
        <row r="6">
          <cell r="A6" t="str">
            <v>(The figures have not been audited)</v>
          </cell>
        </row>
      </sheetData>
      <sheetData sheetId="2">
        <row r="1">
          <cell r="A1" t="str">
            <v>GOODWAY INTEGRATED INDUSTRIES BERHAD</v>
          </cell>
        </row>
        <row r="2">
          <cell r="A2" t="str">
            <v>(Company No. 618972-T)</v>
          </cell>
        </row>
        <row r="6">
          <cell r="A6" t="str">
            <v>FOR THE FINANCIAL YEAR ENDED 30 JUNE 2005</v>
          </cell>
        </row>
        <row r="7">
          <cell r="A7" t="str">
            <v>(The figures have not been audited)</v>
          </cell>
        </row>
      </sheetData>
      <sheetData sheetId="6">
        <row r="33">
          <cell r="D33">
            <v>80000</v>
          </cell>
        </row>
        <row r="49">
          <cell r="D49">
            <v>895.0260869565219</v>
          </cell>
          <cell r="H49">
            <v>895.0260869565219</v>
          </cell>
        </row>
      </sheetData>
      <sheetData sheetId="22">
        <row r="40">
          <cell r="G40">
            <v>18190</v>
          </cell>
        </row>
      </sheetData>
      <sheetData sheetId="25">
        <row r="4">
          <cell r="I4">
            <v>2902.930173475997</v>
          </cell>
        </row>
        <row r="9">
          <cell r="I9">
            <v>1803.202212104</v>
          </cell>
        </row>
        <row r="10">
          <cell r="I10">
            <v>0</v>
          </cell>
        </row>
        <row r="12">
          <cell r="I12">
            <v>-78.6</v>
          </cell>
        </row>
        <row r="13">
          <cell r="I13">
            <v>651.50488232</v>
          </cell>
        </row>
        <row r="14">
          <cell r="I14">
            <v>-90.254121392</v>
          </cell>
        </row>
        <row r="15">
          <cell r="I15">
            <v>47.588773440000004</v>
          </cell>
        </row>
        <row r="20">
          <cell r="I20">
            <v>1182.79157</v>
          </cell>
        </row>
        <row r="25">
          <cell r="I25">
            <v>-575.4212150687963</v>
          </cell>
        </row>
        <row r="26">
          <cell r="I26">
            <v>214.02407478400892</v>
          </cell>
        </row>
        <row r="27">
          <cell r="I27">
            <v>-2050.0432409440036</v>
          </cell>
        </row>
        <row r="28">
          <cell r="I28">
            <v>-476.47337000000005</v>
          </cell>
        </row>
        <row r="34">
          <cell r="I34">
            <v>-1143.714</v>
          </cell>
        </row>
        <row r="38">
          <cell r="I38">
            <v>0</v>
          </cell>
        </row>
        <row r="39">
          <cell r="I39">
            <v>-6014.58298</v>
          </cell>
        </row>
        <row r="40">
          <cell r="I40">
            <v>-3419.2696332560004</v>
          </cell>
        </row>
        <row r="47">
          <cell r="I47">
            <v>-148.35903999999937</v>
          </cell>
        </row>
        <row r="51">
          <cell r="I51">
            <v>-67.54757086799998</v>
          </cell>
        </row>
        <row r="52">
          <cell r="I52">
            <v>-92.30938999999998</v>
          </cell>
        </row>
        <row r="54">
          <cell r="I54">
            <v>-56.9950000000008</v>
          </cell>
        </row>
        <row r="60">
          <cell r="I60">
            <v>6353.2010924100005</v>
          </cell>
        </row>
        <row r="62">
          <cell r="I62">
            <v>-79.47983417646</v>
          </cell>
        </row>
        <row r="66">
          <cell r="I66">
            <v>4300.644407264</v>
          </cell>
        </row>
        <row r="67">
          <cell r="I67">
            <v>-6000</v>
          </cell>
        </row>
      </sheetData>
      <sheetData sheetId="26">
        <row r="46">
          <cell r="F46">
            <v>133.71433028159993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1">
    <tabColor indexed="46"/>
    <pageSetUpPr fitToPage="1"/>
  </sheetPr>
  <dimension ref="A1:I76"/>
  <sheetViews>
    <sheetView zoomScaleSheetLayoutView="100" workbookViewId="0" topLeftCell="A1">
      <selection activeCell="A16" sqref="A16"/>
    </sheetView>
  </sheetViews>
  <sheetFormatPr defaultColWidth="9.140625" defaultRowHeight="12.75"/>
  <cols>
    <col min="1" max="1" width="33.28125" style="5" customWidth="1"/>
    <col min="2" max="2" width="12.57421875" style="5" customWidth="1"/>
    <col min="3" max="3" width="1.7109375" style="5" customWidth="1"/>
    <col min="4" max="4" width="12.7109375" style="8" customWidth="1"/>
    <col min="5" max="5" width="2.00390625" style="5" customWidth="1"/>
    <col min="6" max="6" width="12.421875" style="8" customWidth="1"/>
    <col min="7" max="7" width="2.00390625" style="5" customWidth="1"/>
    <col min="8" max="8" width="12.421875" style="8" bestFit="1" customWidth="1"/>
    <col min="9" max="9" width="4.00390625" style="5" customWidth="1"/>
    <col min="10" max="16384" width="9.140625" style="5" customWidth="1"/>
  </cols>
  <sheetData>
    <row r="1" spans="1:8" ht="12.75">
      <c r="A1" s="4" t="s">
        <v>21</v>
      </c>
      <c r="B1" s="4"/>
      <c r="C1" s="4"/>
      <c r="D1" s="94"/>
      <c r="E1" s="4"/>
      <c r="F1" s="4"/>
      <c r="G1" s="4"/>
      <c r="H1" s="4"/>
    </row>
    <row r="2" spans="1:8" ht="12.75">
      <c r="A2" s="6" t="s">
        <v>22</v>
      </c>
      <c r="B2" s="4"/>
      <c r="C2" s="4"/>
      <c r="D2" s="4"/>
      <c r="E2" s="4"/>
      <c r="F2" s="4"/>
      <c r="G2" s="4"/>
      <c r="H2" s="4"/>
    </row>
    <row r="3" spans="1:8" ht="12.75">
      <c r="A3" s="6"/>
      <c r="B3" s="4"/>
      <c r="C3" s="4"/>
      <c r="D3" s="4"/>
      <c r="E3" s="4"/>
      <c r="F3" s="4"/>
      <c r="G3" s="4"/>
      <c r="H3" s="4"/>
    </row>
    <row r="5" ht="12.75">
      <c r="A5" s="7" t="s">
        <v>23</v>
      </c>
    </row>
    <row r="6" ht="12.75">
      <c r="A6" s="7" t="s">
        <v>193</v>
      </c>
    </row>
    <row r="7" spans="1:2" ht="12.75">
      <c r="A7" s="7" t="s">
        <v>24</v>
      </c>
      <c r="B7" s="8"/>
    </row>
    <row r="8" spans="1:2" ht="12.75">
      <c r="A8" s="7"/>
      <c r="B8" s="8"/>
    </row>
    <row r="9" spans="1:8" ht="12.75">
      <c r="A9" s="7"/>
      <c r="B9" s="121" t="s">
        <v>25</v>
      </c>
      <c r="C9" s="121"/>
      <c r="D9" s="121"/>
      <c r="F9" s="121" t="s">
        <v>26</v>
      </c>
      <c r="G9" s="121"/>
      <c r="H9" s="121"/>
    </row>
    <row r="10" spans="2:8" ht="12.75">
      <c r="B10" s="8"/>
      <c r="C10" s="8"/>
      <c r="D10" s="8" t="s">
        <v>27</v>
      </c>
      <c r="E10" s="8"/>
      <c r="G10" s="8"/>
      <c r="H10" s="8" t="s">
        <v>27</v>
      </c>
    </row>
    <row r="11" spans="2:8" ht="12.75">
      <c r="B11" s="8" t="s">
        <v>0</v>
      </c>
      <c r="C11" s="8"/>
      <c r="D11" s="8" t="s">
        <v>28</v>
      </c>
      <c r="E11" s="8"/>
      <c r="F11" s="8" t="s">
        <v>0</v>
      </c>
      <c r="G11" s="8"/>
      <c r="H11" s="8" t="s">
        <v>28</v>
      </c>
    </row>
    <row r="12" spans="2:8" ht="12.75">
      <c r="B12" s="8" t="s">
        <v>29</v>
      </c>
      <c r="C12" s="8"/>
      <c r="D12" s="8" t="s">
        <v>29</v>
      </c>
      <c r="E12" s="8"/>
      <c r="F12" s="8" t="s">
        <v>178</v>
      </c>
      <c r="G12" s="8"/>
      <c r="H12" s="8" t="s">
        <v>178</v>
      </c>
    </row>
    <row r="13" spans="2:8" ht="12.75">
      <c r="B13" s="8" t="s">
        <v>115</v>
      </c>
      <c r="C13" s="8"/>
      <c r="D13" s="8" t="s">
        <v>115</v>
      </c>
      <c r="E13" s="8"/>
      <c r="F13" s="8" t="s">
        <v>115</v>
      </c>
      <c r="G13" s="8"/>
      <c r="H13" s="8" t="s">
        <v>115</v>
      </c>
    </row>
    <row r="14" spans="2:8" ht="12.75">
      <c r="B14" s="9" t="s">
        <v>194</v>
      </c>
      <c r="C14" s="9"/>
      <c r="D14" s="9" t="s">
        <v>195</v>
      </c>
      <c r="E14" s="9"/>
      <c r="F14" s="9" t="str">
        <f>B14</f>
        <v>30.06.05</v>
      </c>
      <c r="G14" s="9"/>
      <c r="H14" s="9" t="str">
        <f>D14</f>
        <v>30.06.04</v>
      </c>
    </row>
    <row r="15" spans="2:8" ht="12.75">
      <c r="B15" s="8" t="s">
        <v>1</v>
      </c>
      <c r="D15" s="8" t="s">
        <v>1</v>
      </c>
      <c r="F15" s="8" t="s">
        <v>1</v>
      </c>
      <c r="H15" s="8" t="s">
        <v>1</v>
      </c>
    </row>
    <row r="16" ht="12.75">
      <c r="H16" s="10"/>
    </row>
    <row r="17" spans="1:8" s="11" customFormat="1" ht="12.75">
      <c r="A17" s="11" t="s">
        <v>4</v>
      </c>
      <c r="B17" s="11">
        <v>28118.393515751995</v>
      </c>
      <c r="D17" s="10">
        <v>16325.716129474997</v>
      </c>
      <c r="F17" s="10">
        <v>54171.263997856</v>
      </c>
      <c r="H17" s="10">
        <v>16325.716129474997</v>
      </c>
    </row>
    <row r="18" spans="4:8" s="11" customFormat="1" ht="12.75">
      <c r="D18" s="10"/>
      <c r="F18" s="10"/>
      <c r="H18" s="10"/>
    </row>
    <row r="19" spans="1:8" s="11" customFormat="1" ht="12.75">
      <c r="A19" s="11" t="s">
        <v>5</v>
      </c>
      <c r="B19" s="11">
        <v>-23651.333122471002</v>
      </c>
      <c r="D19" s="10">
        <v>-12443.621437434995</v>
      </c>
      <c r="F19" s="10">
        <v>-45806.834271196</v>
      </c>
      <c r="H19" s="10">
        <v>-12443.621437434995</v>
      </c>
    </row>
    <row r="20" spans="2:8" s="11" customFormat="1" ht="12.75">
      <c r="B20" s="12"/>
      <c r="D20" s="12"/>
      <c r="F20" s="12"/>
      <c r="H20" s="12"/>
    </row>
    <row r="21" spans="1:8" s="11" customFormat="1" ht="12.75">
      <c r="A21" s="11" t="s">
        <v>3</v>
      </c>
      <c r="B21" s="11">
        <v>4467.060393280994</v>
      </c>
      <c r="D21" s="11">
        <v>3882.094692040002</v>
      </c>
      <c r="F21" s="11">
        <v>8364.429726659997</v>
      </c>
      <c r="H21" s="11">
        <v>3882.094692040002</v>
      </c>
    </row>
    <row r="22" spans="4:8" s="11" customFormat="1" ht="12.75">
      <c r="D22" s="10"/>
      <c r="F22" s="10"/>
      <c r="H22" s="10"/>
    </row>
    <row r="23" spans="1:8" s="11" customFormat="1" ht="12.75">
      <c r="A23" s="5" t="s">
        <v>31</v>
      </c>
      <c r="B23" s="11">
        <v>-2892.6402471269994</v>
      </c>
      <c r="D23" s="10">
        <v>-2140.8632650803356</v>
      </c>
      <c r="F23" s="10">
        <v>-6176.127613064</v>
      </c>
      <c r="H23" s="10">
        <v>-2140.8632650803356</v>
      </c>
    </row>
    <row r="24" spans="1:8" s="11" customFormat="1" ht="12.75">
      <c r="A24" s="5"/>
      <c r="D24" s="10"/>
      <c r="F24" s="10"/>
      <c r="H24" s="10"/>
    </row>
    <row r="25" spans="1:8" s="11" customFormat="1" ht="12.75">
      <c r="A25" s="5" t="s">
        <v>6</v>
      </c>
      <c r="B25" s="11">
        <v>422.33374424800013</v>
      </c>
      <c r="D25" s="10">
        <v>894.2519928249999</v>
      </c>
      <c r="F25" s="10">
        <v>1323.467594248</v>
      </c>
      <c r="H25" s="10">
        <v>894.2519928249999</v>
      </c>
    </row>
    <row r="26" spans="1:8" s="11" customFormat="1" ht="12.75">
      <c r="A26" s="5"/>
      <c r="B26" s="13"/>
      <c r="D26" s="13"/>
      <c r="F26" s="13"/>
      <c r="H26" s="13"/>
    </row>
    <row r="27" spans="1:8" s="11" customFormat="1" ht="12.75">
      <c r="A27" s="5" t="s">
        <v>32</v>
      </c>
      <c r="B27" s="10">
        <v>1996.7538904019943</v>
      </c>
      <c r="C27" s="10">
        <v>0</v>
      </c>
      <c r="D27" s="10">
        <v>2635.4834197846662</v>
      </c>
      <c r="F27" s="10">
        <v>3511.769707843997</v>
      </c>
      <c r="G27" s="10">
        <v>0</v>
      </c>
      <c r="H27" s="10">
        <v>2635.4834197846662</v>
      </c>
    </row>
    <row r="28" spans="1:8" s="11" customFormat="1" ht="12.75">
      <c r="A28" s="5"/>
      <c r="B28" s="10"/>
      <c r="C28" s="10"/>
      <c r="D28" s="10"/>
      <c r="F28" s="10"/>
      <c r="G28" s="10"/>
      <c r="H28" s="10"/>
    </row>
    <row r="29" spans="1:8" s="11" customFormat="1" ht="12.75">
      <c r="A29" s="5" t="s">
        <v>12</v>
      </c>
      <c r="B29" s="11">
        <v>42.340940631</v>
      </c>
      <c r="C29" s="10"/>
      <c r="D29" s="10">
        <v>28</v>
      </c>
      <c r="F29" s="10">
        <v>90.254121392</v>
      </c>
      <c r="G29" s="10"/>
      <c r="H29" s="10">
        <v>28</v>
      </c>
    </row>
    <row r="30" s="11" customFormat="1" ht="12.75">
      <c r="A30" s="5"/>
    </row>
    <row r="31" spans="1:8" s="11" customFormat="1" ht="12.75">
      <c r="A31" s="5" t="s">
        <v>33</v>
      </c>
      <c r="B31" s="11">
        <v>-361.72516152000003</v>
      </c>
      <c r="D31" s="10">
        <v>-381.401823425</v>
      </c>
      <c r="F31" s="10">
        <v>-651.50488232</v>
      </c>
      <c r="H31" s="10">
        <v>-381.401823425</v>
      </c>
    </row>
    <row r="32" spans="1:8" s="11" customFormat="1" ht="12.75">
      <c r="A32" s="5"/>
      <c r="B32" s="13"/>
      <c r="D32" s="13"/>
      <c r="F32" s="13"/>
      <c r="H32" s="13"/>
    </row>
    <row r="33" spans="1:8" s="11" customFormat="1" ht="12.75">
      <c r="A33" s="5" t="s">
        <v>179</v>
      </c>
      <c r="B33" s="14">
        <v>1677.3696695129943</v>
      </c>
      <c r="D33" s="14">
        <v>2282.081596359666</v>
      </c>
      <c r="F33" s="14">
        <v>2950.518946915997</v>
      </c>
      <c r="H33" s="14">
        <v>2282.081596359666</v>
      </c>
    </row>
    <row r="34" spans="1:8" s="11" customFormat="1" ht="12.75">
      <c r="A34" s="5"/>
      <c r="B34" s="14"/>
      <c r="D34" s="14"/>
      <c r="F34" s="14"/>
      <c r="H34" s="14"/>
    </row>
    <row r="35" spans="1:8" s="11" customFormat="1" ht="12.75">
      <c r="A35" s="5" t="s">
        <v>34</v>
      </c>
      <c r="B35" s="11">
        <v>-26.541658440000003</v>
      </c>
      <c r="D35" s="10">
        <v>0</v>
      </c>
      <c r="F35" s="10">
        <v>-47.588773440000004</v>
      </c>
      <c r="H35" s="10">
        <v>0</v>
      </c>
    </row>
    <row r="36" spans="1:8" s="11" customFormat="1" ht="12.75">
      <c r="A36" s="5"/>
      <c r="B36" s="13"/>
      <c r="D36" s="13"/>
      <c r="F36" s="13"/>
      <c r="H36" s="13"/>
    </row>
    <row r="37" spans="1:8" s="11" customFormat="1" ht="12.75">
      <c r="A37" s="5" t="s">
        <v>8</v>
      </c>
      <c r="B37" s="10">
        <v>1650.8280110729943</v>
      </c>
      <c r="D37" s="10">
        <v>2282.081596359666</v>
      </c>
      <c r="F37" s="10">
        <v>2902.930173475997</v>
      </c>
      <c r="H37" s="10">
        <v>2282.081596359666</v>
      </c>
    </row>
    <row r="38" spans="1:8" s="11" customFormat="1" ht="12.75">
      <c r="A38" s="5"/>
      <c r="B38" s="10"/>
      <c r="D38" s="10"/>
      <c r="F38" s="10"/>
      <c r="H38" s="10"/>
    </row>
    <row r="39" spans="1:8" s="11" customFormat="1" ht="12.75">
      <c r="A39" s="5" t="s">
        <v>2</v>
      </c>
      <c r="B39" s="11">
        <v>-451.7125754906999</v>
      </c>
      <c r="D39" s="10">
        <v>-524.2690500444996</v>
      </c>
      <c r="F39" s="10">
        <v>-610.0262737007998</v>
      </c>
      <c r="H39" s="10">
        <v>-524.2690500444996</v>
      </c>
    </row>
    <row r="40" spans="1:8" s="11" customFormat="1" ht="12.75">
      <c r="A40" s="5"/>
      <c r="B40" s="13"/>
      <c r="D40" s="13"/>
      <c r="F40" s="13"/>
      <c r="H40" s="13"/>
    </row>
    <row r="41" spans="1:8" s="11" customFormat="1" ht="12.75">
      <c r="A41" s="5" t="s">
        <v>35</v>
      </c>
      <c r="B41" s="10">
        <v>1199.1154355822944</v>
      </c>
      <c r="D41" s="10">
        <v>1757.8125463151664</v>
      </c>
      <c r="F41" s="10">
        <v>2292.9038997751973</v>
      </c>
      <c r="H41" s="10">
        <v>1757.8125463151664</v>
      </c>
    </row>
    <row r="42" spans="2:8" s="11" customFormat="1" ht="12.75">
      <c r="B42" s="15"/>
      <c r="C42" s="15"/>
      <c r="D42" s="14"/>
      <c r="E42" s="15"/>
      <c r="F42" s="14"/>
      <c r="G42" s="15"/>
      <c r="H42" s="14"/>
    </row>
    <row r="43" spans="1:8" s="11" customFormat="1" ht="12.75">
      <c r="A43" s="5" t="s">
        <v>10</v>
      </c>
      <c r="B43" s="11">
        <v>-74.99920189565965</v>
      </c>
      <c r="D43" s="10">
        <v>-1.8074563894999756</v>
      </c>
      <c r="F43" s="10">
        <v>-140.79235972703972</v>
      </c>
      <c r="H43" s="10">
        <v>-1.8074563894999756</v>
      </c>
    </row>
    <row r="44" spans="2:8" s="11" customFormat="1" ht="12.75">
      <c r="B44" s="13"/>
      <c r="D44" s="13"/>
      <c r="F44" s="13"/>
      <c r="H44" s="13"/>
    </row>
    <row r="45" spans="1:8" s="11" customFormat="1" ht="13.5" thickBot="1">
      <c r="A45" s="5" t="s">
        <v>36</v>
      </c>
      <c r="B45" s="16">
        <v>1124.1162336866348</v>
      </c>
      <c r="D45" s="16">
        <v>1756.0050899256664</v>
      </c>
      <c r="F45" s="16">
        <v>2152.1115400481576</v>
      </c>
      <c r="H45" s="16">
        <v>1756.0050899256664</v>
      </c>
    </row>
    <row r="46" spans="1:8" s="11" customFormat="1" ht="13.5" thickTop="1">
      <c r="A46" s="5"/>
      <c r="B46" s="15"/>
      <c r="D46" s="15"/>
      <c r="F46" s="15"/>
      <c r="H46" s="15"/>
    </row>
    <row r="47" spans="1:8" s="11" customFormat="1" ht="12.75" customHeight="1" thickBot="1">
      <c r="A47" s="5" t="s">
        <v>37</v>
      </c>
      <c r="B47" s="20">
        <v>1.4051452921082934</v>
      </c>
      <c r="C47" s="18"/>
      <c r="D47" s="20">
        <v>4.147846711235452</v>
      </c>
      <c r="E47" s="87"/>
      <c r="F47" s="20">
        <v>2.690139425060197</v>
      </c>
      <c r="H47" s="20">
        <v>4.147846711235452</v>
      </c>
    </row>
    <row r="48" spans="1:8" s="11" customFormat="1" ht="13.5" thickTop="1">
      <c r="A48" s="5"/>
      <c r="D48" s="35"/>
      <c r="E48" s="35"/>
      <c r="F48" s="35"/>
      <c r="H48" s="10"/>
    </row>
    <row r="49" spans="1:8" s="11" customFormat="1" ht="13.5" thickBot="1">
      <c r="A49" s="5" t="s">
        <v>38</v>
      </c>
      <c r="B49" s="21">
        <v>1.3895987034830648</v>
      </c>
      <c r="D49" s="21" t="s">
        <v>39</v>
      </c>
      <c r="E49" s="35"/>
      <c r="F49" s="21">
        <v>2.660375605460325</v>
      </c>
      <c r="H49" s="21" t="s">
        <v>39</v>
      </c>
    </row>
    <row r="50" spans="1:8" s="11" customFormat="1" ht="13.5" thickTop="1">
      <c r="A50" s="5"/>
      <c r="B50" s="22"/>
      <c r="D50" s="88"/>
      <c r="E50" s="35"/>
      <c r="F50" s="88"/>
      <c r="H50" s="14"/>
    </row>
    <row r="51" spans="4:8" s="11" customFormat="1" ht="12.75">
      <c r="D51" s="10"/>
      <c r="F51" s="10"/>
      <c r="H51" s="10"/>
    </row>
    <row r="52" s="11" customFormat="1" ht="12.75">
      <c r="H52" s="10"/>
    </row>
    <row r="53" spans="4:8" s="11" customFormat="1" ht="12.75">
      <c r="D53" s="10"/>
      <c r="F53" s="10"/>
      <c r="H53" s="10"/>
    </row>
    <row r="54" spans="4:8" s="11" customFormat="1" ht="12.75">
      <c r="D54" s="10"/>
      <c r="F54" s="10"/>
      <c r="H54" s="10"/>
    </row>
    <row r="55" spans="4:8" s="11" customFormat="1" ht="12.75">
      <c r="D55" s="10"/>
      <c r="F55" s="10"/>
      <c r="H55" s="10"/>
    </row>
    <row r="56" spans="4:8" s="11" customFormat="1" ht="12.75">
      <c r="D56" s="10"/>
      <c r="F56" s="10"/>
      <c r="H56" s="10"/>
    </row>
    <row r="57" spans="4:8" s="11" customFormat="1" ht="12.75">
      <c r="D57" s="10"/>
      <c r="F57" s="10"/>
      <c r="H57" s="10"/>
    </row>
    <row r="58" spans="1:8" s="11" customFormat="1" ht="12.75">
      <c r="A58" s="23"/>
      <c r="B58" s="23"/>
      <c r="C58" s="23"/>
      <c r="D58" s="23"/>
      <c r="E58" s="23"/>
      <c r="F58" s="23"/>
      <c r="G58" s="23"/>
      <c r="H58" s="23"/>
    </row>
    <row r="59" spans="1:8" s="11" customFormat="1" ht="12.75">
      <c r="A59" s="23"/>
      <c r="B59" s="23"/>
      <c r="C59" s="23"/>
      <c r="D59" s="23"/>
      <c r="E59" s="23"/>
      <c r="F59" s="23"/>
      <c r="G59" s="23"/>
      <c r="H59" s="23"/>
    </row>
    <row r="60" spans="1:8" ht="12.75">
      <c r="A60" s="24"/>
      <c r="B60" s="24"/>
      <c r="C60" s="24"/>
      <c r="D60" s="24"/>
      <c r="E60" s="24"/>
      <c r="F60" s="24"/>
      <c r="G60" s="24"/>
      <c r="H60" s="24"/>
    </row>
    <row r="61" ht="12.75">
      <c r="I61" s="25"/>
    </row>
    <row r="62" ht="12.75">
      <c r="I62" s="25"/>
    </row>
    <row r="63" ht="12.75">
      <c r="I63" s="25"/>
    </row>
    <row r="64" ht="12.75">
      <c r="I64" s="25"/>
    </row>
    <row r="65" ht="12.75">
      <c r="I65" s="25"/>
    </row>
    <row r="66" ht="12.75">
      <c r="I66" s="25"/>
    </row>
    <row r="67" ht="12.75" hidden="1">
      <c r="I67" s="25"/>
    </row>
    <row r="68" ht="12.75" hidden="1">
      <c r="I68" s="25"/>
    </row>
    <row r="69" ht="12.75" hidden="1">
      <c r="I69" s="25"/>
    </row>
    <row r="70" ht="12.75" hidden="1"/>
    <row r="71" ht="12.75" hidden="1"/>
    <row r="72" ht="12.75" hidden="1"/>
    <row r="73" ht="12.75" hidden="1">
      <c r="F73" s="8">
        <v>35941</v>
      </c>
    </row>
    <row r="74" ht="12.75" hidden="1">
      <c r="I74" s="25"/>
    </row>
    <row r="75" spans="6:9" ht="12.75" hidden="1">
      <c r="F75" s="8">
        <v>63155996</v>
      </c>
      <c r="I75" s="25"/>
    </row>
    <row r="76" ht="12.75" hidden="1">
      <c r="F76" s="8">
        <f>(F73/F75)*1000</f>
        <v>0.5690829418635089</v>
      </c>
    </row>
    <row r="77" ht="12.75" hidden="1"/>
    <row r="78" ht="12.75" hidden="1"/>
    <row r="79" ht="12.75" hidden="1"/>
    <row r="80" ht="12.75" hidden="1"/>
    <row r="81" ht="12.75" hidden="1"/>
    <row r="82" ht="12.75" hidden="1"/>
    <row r="83" ht="12.75" hidden="1"/>
    <row r="84" ht="12.75" hidden="1"/>
    <row r="85" ht="12.75" hidden="1"/>
    <row r="86" ht="12.75" hidden="1"/>
  </sheetData>
  <mergeCells count="2">
    <mergeCell ref="B9:D9"/>
    <mergeCell ref="F9:H9"/>
  </mergeCells>
  <printOptions horizontalCentered="1"/>
  <pageMargins left="0.4724409448818898" right="0.15748031496062992" top="0.7480314960629921" bottom="0.5118110236220472" header="0.5118110236220472" footer="0.31496062992125984"/>
  <pageSetup blackAndWhite="1" fitToHeight="1" fitToWidth="1" horizontalDpi="300" verticalDpi="300" orientation="portrait" paperSize="9" r:id="rId2"/>
  <headerFooter alignWithMargins="0">
    <oddFooter>&amp;CPage 1</oddFooter>
  </headerFooter>
  <drawing r:id="rId1"/>
</worksheet>
</file>

<file path=xl/worksheets/sheet2.xml><?xml version="1.0" encoding="utf-8"?>
<worksheet xmlns="http://schemas.openxmlformats.org/spreadsheetml/2006/main" xmlns:r="http://schemas.openxmlformats.org/officeDocument/2006/relationships">
  <sheetPr codeName="Sheet6">
    <tabColor indexed="46"/>
  </sheetPr>
  <dimension ref="A1:O48"/>
  <sheetViews>
    <sheetView workbookViewId="0" topLeftCell="A1">
      <selection activeCell="A16" sqref="A16"/>
    </sheetView>
  </sheetViews>
  <sheetFormatPr defaultColWidth="9.140625" defaultRowHeight="12.75"/>
  <cols>
    <col min="1" max="1" width="50.140625" style="5" customWidth="1"/>
    <col min="2" max="2" width="12.57421875" style="5" customWidth="1"/>
    <col min="3" max="3" width="1.7109375" style="5" customWidth="1"/>
    <col min="4" max="4" width="12.57421875" style="8" bestFit="1" customWidth="1"/>
    <col min="5" max="5" width="2.00390625" style="5" customWidth="1"/>
    <col min="7" max="7" width="2.00390625" style="5" customWidth="1"/>
    <col min="8" max="8" width="11.28125" style="8" customWidth="1"/>
    <col min="9" max="16384" width="9.140625" style="5" customWidth="1"/>
  </cols>
  <sheetData>
    <row r="1" ht="12.75">
      <c r="A1" s="4" t="str">
        <f>'[2]IS'!A1</f>
        <v>GOODWAY INTEGRATED INDUSTRIES BERHAD</v>
      </c>
    </row>
    <row r="2" ht="12.75">
      <c r="A2" s="4" t="str">
        <f>'[2]IS'!A2</f>
        <v>(Company No. 618972-T)</v>
      </c>
    </row>
    <row r="3" ht="12.75">
      <c r="A3" s="6"/>
    </row>
    <row r="5" ht="12.75">
      <c r="A5" s="7" t="s">
        <v>196</v>
      </c>
    </row>
    <row r="6" ht="12.75">
      <c r="A6" s="4" t="str">
        <f>'[2]IS'!A7</f>
        <v>(The figures have not been audited)</v>
      </c>
    </row>
    <row r="7" ht="12.75">
      <c r="B7" s="8"/>
    </row>
    <row r="8" ht="12.75">
      <c r="B8" s="8"/>
    </row>
    <row r="9" ht="12.75">
      <c r="B9" s="8" t="s">
        <v>41</v>
      </c>
    </row>
    <row r="10" spans="2:4" ht="12.75">
      <c r="B10" s="8" t="s">
        <v>42</v>
      </c>
      <c r="D10" s="8" t="s">
        <v>180</v>
      </c>
    </row>
    <row r="11" spans="2:4" ht="12.75">
      <c r="B11" s="8" t="s">
        <v>29</v>
      </c>
      <c r="D11" s="8" t="s">
        <v>40</v>
      </c>
    </row>
    <row r="12" spans="2:4" ht="12.75">
      <c r="B12" s="26" t="str">
        <f>+'[3]IS '!B14</f>
        <v>30.06.05</v>
      </c>
      <c r="D12" s="26" t="s">
        <v>30</v>
      </c>
    </row>
    <row r="13" spans="2:4" ht="12.75">
      <c r="B13" s="8" t="s">
        <v>1</v>
      </c>
      <c r="D13" s="8" t="s">
        <v>1</v>
      </c>
    </row>
    <row r="15" spans="1:8" s="11" customFormat="1" ht="12.75">
      <c r="A15" s="27" t="s">
        <v>13</v>
      </c>
      <c r="B15" s="11">
        <v>40455</v>
      </c>
      <c r="D15" s="10">
        <v>38867</v>
      </c>
      <c r="H15" s="10"/>
    </row>
    <row r="16" spans="1:8" s="11" customFormat="1" ht="12.75">
      <c r="A16" s="27" t="s">
        <v>43</v>
      </c>
      <c r="B16" s="11">
        <v>318</v>
      </c>
      <c r="D16" s="10">
        <v>343</v>
      </c>
      <c r="H16" s="10"/>
    </row>
    <row r="17" spans="1:8" s="11" customFormat="1" ht="12.75">
      <c r="A17" s="27" t="s">
        <v>14</v>
      </c>
      <c r="B17" s="11">
        <v>17</v>
      </c>
      <c r="D17" s="10">
        <v>65</v>
      </c>
      <c r="H17" s="10"/>
    </row>
    <row r="18" spans="1:8" s="11" customFormat="1" ht="12.75">
      <c r="A18" s="27"/>
      <c r="D18" s="10"/>
      <c r="H18" s="10"/>
    </row>
    <row r="19" spans="1:8" s="11" customFormat="1" ht="12.75">
      <c r="A19" s="27" t="s">
        <v>44</v>
      </c>
      <c r="D19" s="10"/>
      <c r="H19" s="10"/>
    </row>
    <row r="20" spans="1:8" s="11" customFormat="1" ht="12.75">
      <c r="A20" s="15" t="s">
        <v>15</v>
      </c>
      <c r="B20" s="28">
        <v>16526</v>
      </c>
      <c r="C20" s="15"/>
      <c r="D20" s="29">
        <v>15951</v>
      </c>
      <c r="E20" s="15"/>
      <c r="G20" s="15"/>
      <c r="H20" s="10"/>
    </row>
    <row r="21" spans="1:8" s="11" customFormat="1" ht="12.75">
      <c r="A21" s="15" t="s">
        <v>45</v>
      </c>
      <c r="B21" s="30">
        <v>49556</v>
      </c>
      <c r="C21" s="15"/>
      <c r="D21" s="31">
        <v>44461</v>
      </c>
      <c r="E21" s="15"/>
      <c r="G21" s="15"/>
      <c r="H21" s="95"/>
    </row>
    <row r="22" spans="1:8" s="11" customFormat="1" ht="12.75">
      <c r="A22" s="15" t="s">
        <v>17</v>
      </c>
      <c r="B22" s="30">
        <v>875</v>
      </c>
      <c r="C22" s="15"/>
      <c r="D22" s="31">
        <v>887</v>
      </c>
      <c r="E22" s="15"/>
      <c r="G22" s="15"/>
      <c r="H22" s="10"/>
    </row>
    <row r="23" spans="1:8" s="11" customFormat="1" ht="12.75">
      <c r="A23" s="15" t="s">
        <v>46</v>
      </c>
      <c r="B23" s="30">
        <v>4301</v>
      </c>
      <c r="C23" s="15"/>
      <c r="D23" s="32">
        <v>6628</v>
      </c>
      <c r="E23" s="15"/>
      <c r="G23" s="15"/>
      <c r="H23" s="10"/>
    </row>
    <row r="24" spans="1:8" s="11" customFormat="1" ht="12.75">
      <c r="A24" s="15"/>
      <c r="B24" s="33">
        <f>SUM(B20:B23)</f>
        <v>71258</v>
      </c>
      <c r="C24" s="15"/>
      <c r="D24" s="33">
        <f>SUM(D20:D23)</f>
        <v>67927</v>
      </c>
      <c r="E24" s="15"/>
      <c r="G24" s="15"/>
      <c r="H24" s="10"/>
    </row>
    <row r="25" spans="1:8" s="11" customFormat="1" ht="12.75">
      <c r="A25" s="34" t="s">
        <v>48</v>
      </c>
      <c r="B25" s="30"/>
      <c r="C25" s="15"/>
      <c r="D25" s="31"/>
      <c r="E25" s="15"/>
      <c r="G25" s="15"/>
      <c r="H25" s="10"/>
    </row>
    <row r="26" spans="1:8" s="11" customFormat="1" ht="12.75">
      <c r="A26" s="15" t="s">
        <v>49</v>
      </c>
      <c r="B26" s="30">
        <v>7723</v>
      </c>
      <c r="C26" s="15"/>
      <c r="D26" s="31">
        <v>9773</v>
      </c>
      <c r="E26" s="15"/>
      <c r="G26" s="15"/>
      <c r="H26" s="10"/>
    </row>
    <row r="27" spans="1:8" s="11" customFormat="1" ht="12.75">
      <c r="A27" s="15" t="s">
        <v>50</v>
      </c>
      <c r="B27" s="30">
        <v>37661</v>
      </c>
      <c r="C27" s="15"/>
      <c r="D27" s="31">
        <v>32099</v>
      </c>
      <c r="E27" s="15"/>
      <c r="G27" s="15"/>
      <c r="H27" s="10"/>
    </row>
    <row r="28" spans="1:8" s="11" customFormat="1" ht="12.75">
      <c r="A28" s="15" t="s">
        <v>2</v>
      </c>
      <c r="B28" s="30">
        <v>318</v>
      </c>
      <c r="C28" s="15"/>
      <c r="D28" s="31">
        <v>888</v>
      </c>
      <c r="E28" s="15"/>
      <c r="G28" s="15"/>
      <c r="H28" s="10"/>
    </row>
    <row r="29" spans="1:8" s="11" customFormat="1" ht="12.75">
      <c r="A29" s="15" t="s">
        <v>170</v>
      </c>
      <c r="B29" s="30">
        <v>3400</v>
      </c>
      <c r="C29" s="15"/>
      <c r="D29" s="31">
        <v>0</v>
      </c>
      <c r="E29" s="15"/>
      <c r="G29" s="15"/>
      <c r="H29" s="10"/>
    </row>
    <row r="30" spans="1:8" s="11" customFormat="1" ht="12.75">
      <c r="A30" s="15"/>
      <c r="B30" s="33">
        <f>SUM(B26:B29)</f>
        <v>49102</v>
      </c>
      <c r="C30" s="15"/>
      <c r="D30" s="33">
        <f>SUM(D26:D29)</f>
        <v>42760</v>
      </c>
      <c r="E30" s="15"/>
      <c r="G30" s="15"/>
      <c r="H30" s="10"/>
    </row>
    <row r="31" spans="4:8" s="11" customFormat="1" ht="12.75">
      <c r="D31" s="10"/>
      <c r="H31" s="10"/>
    </row>
    <row r="32" spans="1:8" s="11" customFormat="1" ht="12.75">
      <c r="A32" s="27" t="s">
        <v>192</v>
      </c>
      <c r="B32" s="11">
        <f>+B24-B30</f>
        <v>22156</v>
      </c>
      <c r="D32" s="11">
        <f>+D24-D30</f>
        <v>25167</v>
      </c>
      <c r="H32" s="10"/>
    </row>
    <row r="33" s="11" customFormat="1" ht="12.75">
      <c r="H33" s="10"/>
    </row>
    <row r="34" spans="2:8" s="11" customFormat="1" ht="13.5" thickBot="1">
      <c r="B34" s="17">
        <f>B32+SUM(B15:B17)</f>
        <v>62946</v>
      </c>
      <c r="D34" s="17">
        <f>D32+SUM(D15:D17)</f>
        <v>64442</v>
      </c>
      <c r="H34" s="10"/>
    </row>
    <row r="35" s="11" customFormat="1" ht="13.5" thickTop="1">
      <c r="H35" s="10"/>
    </row>
    <row r="36" spans="1:4" ht="12.75">
      <c r="A36" s="7" t="s">
        <v>19</v>
      </c>
      <c r="B36" s="11">
        <v>40000</v>
      </c>
      <c r="D36" s="35">
        <v>40000</v>
      </c>
    </row>
    <row r="37" spans="1:4" ht="12.75">
      <c r="A37" s="7" t="s">
        <v>64</v>
      </c>
      <c r="B37" s="11">
        <v>15870</v>
      </c>
      <c r="D37" s="35">
        <v>17260</v>
      </c>
    </row>
    <row r="38" spans="1:4" ht="12.75">
      <c r="A38" s="7" t="s">
        <v>51</v>
      </c>
      <c r="B38" s="36">
        <f>SUM(B36:B37)</f>
        <v>55870</v>
      </c>
      <c r="D38" s="36">
        <f>SUM(D36:D37)</f>
        <v>57260</v>
      </c>
    </row>
    <row r="39" spans="1:4" ht="12.75">
      <c r="A39" s="7" t="s">
        <v>52</v>
      </c>
      <c r="B39" s="11">
        <v>1383</v>
      </c>
      <c r="D39" s="15">
        <v>1463</v>
      </c>
    </row>
    <row r="40" spans="1:4" ht="12.75">
      <c r="A40" s="7" t="s">
        <v>10</v>
      </c>
      <c r="B40" s="11">
        <v>1277</v>
      </c>
      <c r="D40" s="15">
        <v>1158</v>
      </c>
    </row>
    <row r="41" spans="1:8" s="38" customFormat="1" ht="12.75">
      <c r="A41" s="37" t="s">
        <v>20</v>
      </c>
      <c r="B41" s="11">
        <v>3686</v>
      </c>
      <c r="D41" s="39">
        <v>3686</v>
      </c>
      <c r="F41" s="40"/>
      <c r="H41" s="51"/>
    </row>
    <row r="42" spans="1:8" s="38" customFormat="1" ht="12.75">
      <c r="A42" s="37" t="s">
        <v>53</v>
      </c>
      <c r="B42" s="11">
        <v>730</v>
      </c>
      <c r="D42" s="39">
        <v>875</v>
      </c>
      <c r="F42" s="40"/>
      <c r="H42" s="51"/>
    </row>
    <row r="43" spans="1:8" s="38" customFormat="1" ht="13.5" thickBot="1">
      <c r="A43" s="37"/>
      <c r="B43" s="41">
        <f>SUM(B38:B42)</f>
        <v>62946</v>
      </c>
      <c r="D43" s="41">
        <f>SUM(D38:D42)</f>
        <v>64442</v>
      </c>
      <c r="F43" s="40"/>
      <c r="H43" s="51"/>
    </row>
    <row r="44" spans="1:8" ht="13.5" thickTop="1">
      <c r="A44" s="42"/>
      <c r="B44" s="43">
        <f>B34-B43</f>
        <v>0</v>
      </c>
      <c r="D44" s="43">
        <f>D34-D43</f>
        <v>0</v>
      </c>
      <c r="H44" s="96"/>
    </row>
    <row r="45" spans="1:15" ht="12.75">
      <c r="A45" s="44" t="s">
        <v>54</v>
      </c>
      <c r="B45" s="45">
        <v>0.7156625</v>
      </c>
      <c r="C45" s="45"/>
      <c r="D45" s="45">
        <v>0.7340375</v>
      </c>
      <c r="H45" s="96"/>
      <c r="L45" s="46"/>
      <c r="M45" s="46"/>
      <c r="N45" s="46"/>
      <c r="O45" s="46"/>
    </row>
    <row r="46" spans="1:15" ht="12.75">
      <c r="A46" s="42"/>
      <c r="B46" s="43"/>
      <c r="H46" s="96"/>
      <c r="O46" s="47"/>
    </row>
    <row r="47" spans="1:9" ht="12.75">
      <c r="A47" s="11"/>
      <c r="B47" s="46"/>
      <c r="H47" s="97"/>
      <c r="I47" s="98"/>
    </row>
    <row r="48" spans="1:9" ht="12.75">
      <c r="A48" s="11"/>
      <c r="B48" s="46"/>
      <c r="H48" s="97"/>
      <c r="I48" s="98"/>
    </row>
  </sheetData>
  <printOptions/>
  <pageMargins left="1.21" right="0.36" top="0.75" bottom="0.75" header="0.5" footer="0.5"/>
  <pageSetup horizontalDpi="300" verticalDpi="300" orientation="portrait" paperSize="9" r:id="rId2"/>
  <headerFooter alignWithMargins="0">
    <oddFooter>&amp;CPage 2
</oddFooter>
  </headerFooter>
  <drawing r:id="rId1"/>
</worksheet>
</file>

<file path=xl/worksheets/sheet3.xml><?xml version="1.0" encoding="utf-8"?>
<worksheet xmlns="http://schemas.openxmlformats.org/spreadsheetml/2006/main" xmlns:r="http://schemas.openxmlformats.org/officeDocument/2006/relationships">
  <sheetPr codeName="Sheet7">
    <tabColor indexed="46"/>
  </sheetPr>
  <dimension ref="A1:G53"/>
  <sheetViews>
    <sheetView workbookViewId="0" topLeftCell="A1">
      <selection activeCell="A17" sqref="A17"/>
    </sheetView>
  </sheetViews>
  <sheetFormatPr defaultColWidth="9.140625" defaultRowHeight="12.75"/>
  <cols>
    <col min="1" max="1" width="32.28125" style="38" customWidth="1"/>
    <col min="2" max="2" width="7.00390625" style="18" customWidth="1"/>
    <col min="3" max="3" width="9.421875" style="18" bestFit="1" customWidth="1"/>
    <col min="4" max="4" width="9.28125" style="18" bestFit="1" customWidth="1"/>
    <col min="5" max="5" width="11.140625" style="18" customWidth="1"/>
    <col min="6" max="6" width="12.7109375" style="18" bestFit="1" customWidth="1"/>
    <col min="7" max="7" width="9.140625" style="18" bestFit="1" customWidth="1"/>
    <col min="8" max="16384" width="9.140625" style="38" customWidth="1"/>
  </cols>
  <sheetData>
    <row r="1" ht="12.75">
      <c r="A1" s="99" t="str">
        <f>+'[3]BS'!A1</f>
        <v>GOODWAY INTEGRATED INDUSTRIES BERHAD</v>
      </c>
    </row>
    <row r="2" ht="12.75">
      <c r="A2" s="99" t="str">
        <f>+'[3]BS'!A2</f>
        <v>(Company No. 618972-T)</v>
      </c>
    </row>
    <row r="3" ht="12.75">
      <c r="A3" s="100"/>
    </row>
    <row r="5" ht="12.75">
      <c r="A5" s="37" t="s">
        <v>56</v>
      </c>
    </row>
    <row r="6" ht="12.75">
      <c r="A6" s="37" t="s">
        <v>197</v>
      </c>
    </row>
    <row r="7" ht="12.75">
      <c r="A7" s="99" t="str">
        <f>+'[3]BS'!A6</f>
        <v>(The figures have not been audited)</v>
      </c>
    </row>
    <row r="8" ht="12.75">
      <c r="A8" s="37"/>
    </row>
    <row r="9" spans="4:6" ht="12.75">
      <c r="D9" s="122" t="s">
        <v>57</v>
      </c>
      <c r="E9" s="122"/>
      <c r="F9" s="101" t="s">
        <v>58</v>
      </c>
    </row>
    <row r="10" spans="3:6" ht="12.75">
      <c r="C10" s="52" t="s">
        <v>59</v>
      </c>
      <c r="D10" s="52" t="s">
        <v>59</v>
      </c>
      <c r="E10" s="52" t="s">
        <v>60</v>
      </c>
      <c r="F10" s="52" t="s">
        <v>61</v>
      </c>
    </row>
    <row r="11" spans="3:7" ht="12.75">
      <c r="C11" s="52" t="s">
        <v>62</v>
      </c>
      <c r="D11" s="52" t="s">
        <v>63</v>
      </c>
      <c r="E11" s="52" t="s">
        <v>64</v>
      </c>
      <c r="F11" s="52" t="s">
        <v>65</v>
      </c>
      <c r="G11" s="52" t="s">
        <v>66</v>
      </c>
    </row>
    <row r="12" spans="3:7" ht="12.75">
      <c r="C12" s="52" t="s">
        <v>1</v>
      </c>
      <c r="D12" s="52" t="s">
        <v>1</v>
      </c>
      <c r="E12" s="52" t="s">
        <v>1</v>
      </c>
      <c r="F12" s="52" t="s">
        <v>1</v>
      </c>
      <c r="G12" s="52" t="s">
        <v>1</v>
      </c>
    </row>
    <row r="13" spans="3:7" ht="12.75">
      <c r="C13" s="52"/>
      <c r="D13" s="52"/>
      <c r="E13" s="52"/>
      <c r="F13" s="52"/>
      <c r="G13" s="52"/>
    </row>
    <row r="15" spans="1:7" ht="12.75">
      <c r="A15" s="38" t="s">
        <v>181</v>
      </c>
      <c r="C15" s="87">
        <v>40000</v>
      </c>
      <c r="D15" s="87">
        <v>11030</v>
      </c>
      <c r="E15" s="87">
        <v>220</v>
      </c>
      <c r="F15" s="87">
        <v>5953</v>
      </c>
      <c r="G15" s="18">
        <f>SUM(C15:F15)</f>
        <v>57203</v>
      </c>
    </row>
    <row r="16" spans="3:6" ht="12.75">
      <c r="C16" s="87"/>
      <c r="D16" s="87"/>
      <c r="E16" s="87"/>
      <c r="F16" s="87"/>
    </row>
    <row r="17" spans="1:6" ht="12.75">
      <c r="A17" s="103" t="s">
        <v>68</v>
      </c>
      <c r="C17" s="87"/>
      <c r="D17" s="87"/>
      <c r="E17" s="87"/>
      <c r="F17" s="87"/>
    </row>
    <row r="18" spans="1:6" ht="12.75">
      <c r="A18" s="103" t="s">
        <v>69</v>
      </c>
      <c r="C18" s="87"/>
      <c r="D18" s="87"/>
      <c r="E18" s="87"/>
      <c r="F18" s="87"/>
    </row>
    <row r="19" spans="1:7" ht="12.75">
      <c r="A19" s="103" t="s">
        <v>70</v>
      </c>
      <c r="C19" s="39"/>
      <c r="D19" s="39"/>
      <c r="E19" s="39"/>
      <c r="F19" s="39"/>
      <c r="G19" s="39"/>
    </row>
    <row r="20" spans="1:7" ht="12.75">
      <c r="A20" s="63" t="s">
        <v>71</v>
      </c>
      <c r="C20" s="39">
        <v>0</v>
      </c>
      <c r="D20" s="39">
        <v>0</v>
      </c>
      <c r="E20" s="39">
        <f>+'[3]FS-2003G'!F46-E15+1</f>
        <v>-85.28566971840007</v>
      </c>
      <c r="F20" s="39">
        <v>0</v>
      </c>
      <c r="G20" s="18">
        <f>SUM(C20:F20)</f>
        <v>-85.28566971840007</v>
      </c>
    </row>
    <row r="21" spans="1:7" ht="12.75">
      <c r="A21" s="103"/>
      <c r="C21" s="39"/>
      <c r="D21" s="39"/>
      <c r="E21" s="39"/>
      <c r="F21" s="39"/>
      <c r="G21" s="39"/>
    </row>
    <row r="22" spans="1:7" ht="12.75">
      <c r="A22" s="38" t="s">
        <v>36</v>
      </c>
      <c r="C22" s="39">
        <v>0</v>
      </c>
      <c r="D22" s="39">
        <v>0</v>
      </c>
      <c r="E22" s="39">
        <v>0</v>
      </c>
      <c r="F22" s="39">
        <f>'[3]IS '!F45</f>
        <v>2152.1115400481576</v>
      </c>
      <c r="G22" s="18">
        <f>SUM(C22:F22)</f>
        <v>2152.1115400481576</v>
      </c>
    </row>
    <row r="23" spans="3:6" ht="12.75">
      <c r="C23" s="39"/>
      <c r="D23" s="39"/>
      <c r="E23" s="39"/>
      <c r="F23" s="39"/>
    </row>
    <row r="24" spans="1:7" ht="12.75">
      <c r="A24" s="38" t="s">
        <v>18</v>
      </c>
      <c r="C24" s="39">
        <v>0</v>
      </c>
      <c r="D24" s="39">
        <v>0</v>
      </c>
      <c r="E24" s="39">
        <v>0</v>
      </c>
      <c r="F24" s="39">
        <v>-3400</v>
      </c>
      <c r="G24" s="18">
        <f>SUM(C24:F24)</f>
        <v>-3400</v>
      </c>
    </row>
    <row r="26" spans="1:7" ht="13.5" thickBot="1">
      <c r="A26" s="38" t="s">
        <v>198</v>
      </c>
      <c r="C26" s="41">
        <f>SUM(C15:C25)</f>
        <v>40000</v>
      </c>
      <c r="D26" s="41">
        <f>SUM(D15:D25)</f>
        <v>11030</v>
      </c>
      <c r="E26" s="41">
        <f>SUM(E15:E25)</f>
        <v>134.71433028159993</v>
      </c>
      <c r="F26" s="41">
        <f>SUM(F15:F25)</f>
        <v>4705.111540048158</v>
      </c>
      <c r="G26" s="41">
        <f>SUM(G15:G25)</f>
        <v>55869.825870329754</v>
      </c>
    </row>
    <row r="27" ht="13.5" thickTop="1"/>
    <row r="28" spans="1:7" ht="12.75">
      <c r="A28" s="38" t="s">
        <v>67</v>
      </c>
      <c r="C28" s="87" t="s">
        <v>47</v>
      </c>
      <c r="D28" s="18">
        <v>0</v>
      </c>
      <c r="E28" s="18">
        <v>0</v>
      </c>
      <c r="F28" s="18">
        <v>-6</v>
      </c>
      <c r="G28" s="18">
        <f>SUM(C28:F28)</f>
        <v>-6</v>
      </c>
    </row>
    <row r="29" ht="12.75">
      <c r="C29" s="87"/>
    </row>
    <row r="30" spans="1:7" ht="12.75">
      <c r="A30" s="38" t="s">
        <v>199</v>
      </c>
      <c r="C30" s="18">
        <v>31577</v>
      </c>
      <c r="D30" s="18">
        <v>0</v>
      </c>
      <c r="E30" s="18">
        <v>0</v>
      </c>
      <c r="F30" s="18">
        <v>0</v>
      </c>
      <c r="G30" s="102">
        <f>SUM(C30:F30)</f>
        <v>31577</v>
      </c>
    </row>
    <row r="31" ht="12.75">
      <c r="G31" s="38"/>
    </row>
    <row r="32" spans="1:7" ht="12.75">
      <c r="A32" s="103" t="s">
        <v>68</v>
      </c>
      <c r="B32" s="63"/>
      <c r="G32" s="38"/>
    </row>
    <row r="33" spans="1:7" ht="12.75">
      <c r="A33" s="103" t="s">
        <v>69</v>
      </c>
      <c r="B33" s="63"/>
      <c r="G33" s="38"/>
    </row>
    <row r="34" spans="1:7" ht="12.75">
      <c r="A34" s="103" t="s">
        <v>70</v>
      </c>
      <c r="G34" s="38"/>
    </row>
    <row r="35" spans="1:7" ht="12.75">
      <c r="A35" s="63" t="s">
        <v>71</v>
      </c>
      <c r="C35" s="39">
        <v>0</v>
      </c>
      <c r="D35" s="39">
        <v>0</v>
      </c>
      <c r="E35" s="39">
        <v>-120</v>
      </c>
      <c r="F35" s="18">
        <v>0</v>
      </c>
      <c r="G35" s="102">
        <f>SUM(C35:F35)</f>
        <v>-120</v>
      </c>
    </row>
    <row r="36" spans="1:7" ht="12.75">
      <c r="A36" s="63"/>
      <c r="C36" s="39"/>
      <c r="D36" s="39"/>
      <c r="E36" s="39"/>
      <c r="G36" s="38"/>
    </row>
    <row r="37" spans="1:7" ht="12.75">
      <c r="A37" s="38" t="s">
        <v>36</v>
      </c>
      <c r="C37" s="39">
        <v>0</v>
      </c>
      <c r="D37" s="39">
        <v>0</v>
      </c>
      <c r="E37" s="39">
        <v>0</v>
      </c>
      <c r="F37" s="18">
        <f>'[3]IS '!H45</f>
        <v>1756.0050899256664</v>
      </c>
      <c r="G37" s="102">
        <f>SUM(C37:F37)</f>
        <v>1756.0050899256664</v>
      </c>
    </row>
    <row r="38" spans="3:7" ht="12.75">
      <c r="C38" s="39"/>
      <c r="D38" s="39"/>
      <c r="E38" s="39"/>
      <c r="G38" s="102"/>
    </row>
    <row r="39" spans="1:6" ht="12.75">
      <c r="A39" s="63"/>
      <c r="C39" s="39"/>
      <c r="D39" s="39"/>
      <c r="E39" s="39"/>
      <c r="F39" s="39"/>
    </row>
    <row r="40" spans="1:7" ht="13.5" thickBot="1">
      <c r="A40" s="38" t="s">
        <v>200</v>
      </c>
      <c r="C40" s="90">
        <f>SUM(C28:C39)</f>
        <v>31577</v>
      </c>
      <c r="D40" s="41">
        <f>SUM(D28:D39)</f>
        <v>0</v>
      </c>
      <c r="E40" s="41">
        <f>SUM(E28:E39)</f>
        <v>-120</v>
      </c>
      <c r="F40" s="41">
        <f>SUM(F28:F39)</f>
        <v>1750.0050899256664</v>
      </c>
      <c r="G40" s="41">
        <f>SUM(G28:G39)</f>
        <v>33207.00508992567</v>
      </c>
    </row>
    <row r="41" ht="13.5" thickTop="1"/>
    <row r="44" ht="12.75">
      <c r="A44" s="18" t="s">
        <v>55</v>
      </c>
    </row>
    <row r="45" ht="12.75">
      <c r="A45" s="18" t="s">
        <v>217</v>
      </c>
    </row>
    <row r="46" spans="1:7" ht="12.75">
      <c r="A46" s="104"/>
      <c r="B46" s="104"/>
      <c r="C46" s="104"/>
      <c r="D46" s="104"/>
      <c r="E46" s="104"/>
      <c r="F46" s="104"/>
      <c r="G46" s="104"/>
    </row>
    <row r="47" spans="1:7" ht="12.75">
      <c r="A47" s="104"/>
      <c r="B47" s="104"/>
      <c r="C47" s="104"/>
      <c r="D47" s="104"/>
      <c r="E47" s="104"/>
      <c r="F47" s="104"/>
      <c r="G47" s="104"/>
    </row>
    <row r="48" spans="1:7" ht="12.75">
      <c r="A48" s="104"/>
      <c r="B48" s="104"/>
      <c r="C48" s="104"/>
      <c r="D48" s="104"/>
      <c r="E48" s="104"/>
      <c r="F48" s="104"/>
      <c r="G48" s="104"/>
    </row>
    <row r="49" spans="1:7" ht="12.75">
      <c r="A49" s="104"/>
      <c r="B49" s="104"/>
      <c r="C49" s="104"/>
      <c r="D49" s="104"/>
      <c r="E49" s="104"/>
      <c r="F49" s="104"/>
      <c r="G49" s="104"/>
    </row>
    <row r="50" ht="12.75">
      <c r="A50" s="18"/>
    </row>
    <row r="51" ht="12.75">
      <c r="A51" s="18"/>
    </row>
    <row r="52" ht="12.75">
      <c r="A52" s="18"/>
    </row>
    <row r="53" ht="12.75">
      <c r="A53" s="18"/>
    </row>
  </sheetData>
  <mergeCells count="1">
    <mergeCell ref="D9:E9"/>
  </mergeCells>
  <printOptions/>
  <pageMargins left="0.9448818897637796" right="0.5511811023622047" top="1.534251968503937" bottom="0.984251968503937" header="0.5118110236220472" footer="0.5118110236220472"/>
  <pageSetup horizontalDpi="300" verticalDpi="300" orientation="portrait" paperSize="9" scale="84" r:id="rId2"/>
  <headerFooter alignWithMargins="0">
    <oddFooter>&amp;CPage 3</oddFooter>
  </headerFooter>
  <drawing r:id="rId1"/>
</worksheet>
</file>

<file path=xl/worksheets/sheet4.xml><?xml version="1.0" encoding="utf-8"?>
<worksheet xmlns="http://schemas.openxmlformats.org/spreadsheetml/2006/main" xmlns:r="http://schemas.openxmlformats.org/officeDocument/2006/relationships">
  <sheetPr codeName="Sheet4">
    <tabColor indexed="46"/>
    <pageSetUpPr fitToPage="1"/>
  </sheetPr>
  <dimension ref="A1:J76"/>
  <sheetViews>
    <sheetView workbookViewId="0" topLeftCell="A1">
      <selection activeCell="B20" sqref="B20"/>
    </sheetView>
  </sheetViews>
  <sheetFormatPr defaultColWidth="9.140625" defaultRowHeight="12.75"/>
  <cols>
    <col min="1" max="1" width="2.00390625" style="5" customWidth="1"/>
    <col min="2" max="2" width="51.28125" style="5" customWidth="1"/>
    <col min="3" max="3" width="14.57421875" style="18" bestFit="1" customWidth="1"/>
    <col min="4" max="4" width="6.28125" style="5" customWidth="1"/>
    <col min="5" max="5" width="14.140625" style="11" customWidth="1"/>
    <col min="6" max="6" width="12.8515625" style="5" customWidth="1"/>
    <col min="7" max="16384" width="9.140625" style="5" customWidth="1"/>
  </cols>
  <sheetData>
    <row r="1" ht="12.75">
      <c r="A1" s="4" t="str">
        <f>+'[3]Equity'!A1</f>
        <v>GOODWAY INTEGRATED INDUSTRIES BERHAD</v>
      </c>
    </row>
    <row r="2" ht="12.75">
      <c r="A2" s="4" t="str">
        <f>+'[3]Equity'!A2</f>
        <v>(Company No. 618972-T)</v>
      </c>
    </row>
    <row r="3" ht="12.75">
      <c r="A3" s="48"/>
    </row>
    <row r="5" ht="12.75">
      <c r="A5" s="7" t="s">
        <v>72</v>
      </c>
    </row>
    <row r="6" ht="12.75">
      <c r="A6" s="7" t="str">
        <f>'[3]Equity'!A6</f>
        <v>FOR THE FINANCIAL YEAR ENDED 30 JUNE 2005</v>
      </c>
    </row>
    <row r="7" spans="1:3" ht="12.75">
      <c r="A7" s="4" t="str">
        <f>+'[3]Equity'!A7</f>
        <v>(The figures have not been audited)</v>
      </c>
      <c r="C7" s="38"/>
    </row>
    <row r="8" spans="1:6" ht="12.75">
      <c r="A8" s="7"/>
      <c r="C8" s="8"/>
      <c r="E8" s="10"/>
      <c r="F8" s="8"/>
    </row>
    <row r="9" spans="1:6" ht="12.75">
      <c r="A9" s="7"/>
      <c r="C9" s="8"/>
      <c r="E9" s="10"/>
      <c r="F9" s="8"/>
    </row>
    <row r="10" spans="1:6" ht="12.75">
      <c r="A10" s="7"/>
      <c r="C10" s="8" t="s">
        <v>191</v>
      </c>
      <c r="D10" s="8"/>
      <c r="E10" s="10" t="s">
        <v>191</v>
      </c>
      <c r="F10" s="8"/>
    </row>
    <row r="11" spans="1:6" ht="12.75">
      <c r="A11" s="7"/>
      <c r="C11" s="8" t="s">
        <v>0</v>
      </c>
      <c r="E11" s="10" t="s">
        <v>27</v>
      </c>
      <c r="F11" s="8"/>
    </row>
    <row r="12" spans="1:6" ht="12.75">
      <c r="A12" s="7"/>
      <c r="C12" s="8" t="s">
        <v>73</v>
      </c>
      <c r="E12" s="10" t="s">
        <v>73</v>
      </c>
      <c r="F12" s="8"/>
    </row>
    <row r="13" spans="1:6" ht="12.75">
      <c r="A13" s="7"/>
      <c r="B13" s="7"/>
      <c r="C13" s="50" t="str">
        <f>+'[3]IS '!$F$14</f>
        <v>30.06.05</v>
      </c>
      <c r="D13" s="50"/>
      <c r="E13" s="10" t="s">
        <v>195</v>
      </c>
      <c r="F13" s="50"/>
    </row>
    <row r="14" spans="1:6" ht="12.75">
      <c r="A14" s="7"/>
      <c r="C14" s="51" t="s">
        <v>1</v>
      </c>
      <c r="D14" s="51"/>
      <c r="E14" s="52" t="s">
        <v>1</v>
      </c>
      <c r="F14" s="51"/>
    </row>
    <row r="15" spans="1:3" ht="12.75">
      <c r="A15" s="7"/>
      <c r="C15" s="38"/>
    </row>
    <row r="16" spans="1:3" ht="12.75">
      <c r="A16" s="7" t="s">
        <v>74</v>
      </c>
      <c r="C16" s="38"/>
    </row>
    <row r="17" spans="1:5" ht="12.75">
      <c r="A17" s="5" t="s">
        <v>75</v>
      </c>
      <c r="C17" s="18">
        <f>+'[3]Conso CFS'!I4</f>
        <v>2902.930173475997</v>
      </c>
      <c r="D17" s="11"/>
      <c r="E17" s="18">
        <f>'[3]IS '!D33</f>
        <v>2282.081596359666</v>
      </c>
    </row>
    <row r="18" ht="5.25" customHeight="1">
      <c r="D18" s="11"/>
    </row>
    <row r="19" spans="1:4" ht="12.75">
      <c r="A19" s="38" t="s">
        <v>76</v>
      </c>
      <c r="B19" s="38"/>
      <c r="D19" s="11"/>
    </row>
    <row r="20" spans="1:5" ht="12.75">
      <c r="A20" s="38"/>
      <c r="B20" s="38" t="s">
        <v>182</v>
      </c>
      <c r="C20" s="18">
        <f>'[3]Conso CFS'!I9</f>
        <v>1803.202212104</v>
      </c>
      <c r="D20" s="11"/>
      <c r="E20" s="18">
        <v>618</v>
      </c>
    </row>
    <row r="21" spans="1:5" ht="12.75">
      <c r="A21" s="38"/>
      <c r="B21" s="38" t="s">
        <v>201</v>
      </c>
      <c r="C21" s="18">
        <f>'[3]Conso CFS'!I10</f>
        <v>0</v>
      </c>
      <c r="D21" s="11"/>
      <c r="E21" s="18">
        <v>-154</v>
      </c>
    </row>
    <row r="22" spans="1:5" ht="12.75">
      <c r="A22" s="38"/>
      <c r="B22" s="38" t="s">
        <v>183</v>
      </c>
      <c r="C22" s="18">
        <f>'[3]Conso CFS'!I12</f>
        <v>-78.6</v>
      </c>
      <c r="D22" s="11"/>
      <c r="E22" s="18">
        <v>-53</v>
      </c>
    </row>
    <row r="23" spans="1:5" ht="12.75">
      <c r="A23" s="38"/>
      <c r="B23" s="38" t="s">
        <v>202</v>
      </c>
      <c r="C23" s="18">
        <f>'[3]Conso CFS'!I20</f>
        <v>1182.79157</v>
      </c>
      <c r="D23" s="11"/>
      <c r="E23" s="18">
        <v>-1296</v>
      </c>
    </row>
    <row r="24" spans="1:5" ht="12.75">
      <c r="A24" s="53"/>
      <c r="B24" s="38" t="s">
        <v>7</v>
      </c>
      <c r="C24" s="18">
        <f>+'[3]Conso CFS'!I14</f>
        <v>-90.254121392</v>
      </c>
      <c r="D24" s="11"/>
      <c r="E24" s="18">
        <v>-28</v>
      </c>
    </row>
    <row r="25" spans="1:5" ht="12.75">
      <c r="A25" s="53"/>
      <c r="B25" s="38" t="s">
        <v>11</v>
      </c>
      <c r="C25" s="18">
        <f>+'[3]Conso CFS'!I13</f>
        <v>651.50488232</v>
      </c>
      <c r="D25" s="11"/>
      <c r="E25" s="18">
        <v>381</v>
      </c>
    </row>
    <row r="26" spans="1:5" ht="12.75">
      <c r="A26" s="53"/>
      <c r="B26" s="38" t="s">
        <v>77</v>
      </c>
      <c r="C26" s="54">
        <f>+'[3]Conso CFS'!I15</f>
        <v>47.588773440000004</v>
      </c>
      <c r="D26" s="11"/>
      <c r="E26" s="12">
        <v>0</v>
      </c>
    </row>
    <row r="27" spans="1:5" ht="12.75">
      <c r="A27" s="38" t="s">
        <v>78</v>
      </c>
      <c r="B27" s="38"/>
      <c r="C27" s="18">
        <f>SUM(C17:C26)</f>
        <v>6419.163489947996</v>
      </c>
      <c r="D27" s="11"/>
      <c r="E27" s="18">
        <f>SUM(E17:E26)</f>
        <v>1750.081596359666</v>
      </c>
    </row>
    <row r="28" spans="1:5" ht="12.75">
      <c r="A28" s="38"/>
      <c r="B28" s="38" t="s">
        <v>184</v>
      </c>
      <c r="D28" s="11"/>
      <c r="E28" s="18"/>
    </row>
    <row r="29" spans="2:5" ht="12.75">
      <c r="B29" s="38" t="s">
        <v>185</v>
      </c>
      <c r="C29" s="18">
        <f>+'[3]Conso CFS'!I25</f>
        <v>-575.4212150687963</v>
      </c>
      <c r="D29" s="11"/>
      <c r="E29" s="18">
        <v>-293</v>
      </c>
    </row>
    <row r="30" spans="2:5" ht="12.75">
      <c r="B30" s="38" t="s">
        <v>45</v>
      </c>
      <c r="C30" s="18">
        <f>+'[3]Conso CFS'!I26</f>
        <v>214.02407478400892</v>
      </c>
      <c r="D30" s="11"/>
      <c r="E30" s="18">
        <f>-3032+800</f>
        <v>-2232</v>
      </c>
    </row>
    <row r="31" spans="2:5" ht="12.75">
      <c r="B31" s="38" t="s">
        <v>49</v>
      </c>
      <c r="C31" s="54">
        <f>+'[3]Conso CFS'!I27+'[3]Conso CFS'!I28</f>
        <v>-2526.516610944004</v>
      </c>
      <c r="D31" s="11"/>
      <c r="E31" s="12">
        <v>-1974</v>
      </c>
    </row>
    <row r="32" spans="1:5" ht="12.75">
      <c r="A32" s="38" t="s">
        <v>79</v>
      </c>
      <c r="B32" s="38"/>
      <c r="C32" s="18">
        <f>SUM(C27:C31)</f>
        <v>3531.2497387192047</v>
      </c>
      <c r="D32" s="11"/>
      <c r="E32" s="18">
        <f>SUM(E27:E31)</f>
        <v>-2748.918403640334</v>
      </c>
    </row>
    <row r="33" spans="2:5" ht="12.75">
      <c r="B33" s="38" t="s">
        <v>80</v>
      </c>
      <c r="C33" s="18">
        <f>-C24</f>
        <v>90.254121392</v>
      </c>
      <c r="D33" s="11"/>
      <c r="E33" s="18">
        <f>-E24</f>
        <v>28</v>
      </c>
    </row>
    <row r="34" spans="1:5" ht="12.75">
      <c r="A34" s="38"/>
      <c r="B34" s="38" t="s">
        <v>81</v>
      </c>
      <c r="C34" s="18">
        <f>-C25</f>
        <v>-651.50488232</v>
      </c>
      <c r="D34" s="11"/>
      <c r="E34" s="18">
        <f>-E25</f>
        <v>-381</v>
      </c>
    </row>
    <row r="35" spans="2:5" ht="12.75">
      <c r="B35" s="38" t="s">
        <v>82</v>
      </c>
      <c r="C35" s="18">
        <f>+'[3]Conso CFS'!I34</f>
        <v>-1143.714</v>
      </c>
      <c r="D35" s="11"/>
      <c r="E35" s="18">
        <v>-300</v>
      </c>
    </row>
    <row r="36" spans="1:5" ht="12.75">
      <c r="A36" s="37" t="s">
        <v>203</v>
      </c>
      <c r="B36" s="38"/>
      <c r="C36" s="55">
        <f>SUM(C32:C35)</f>
        <v>1826.2849777912047</v>
      </c>
      <c r="D36" s="27"/>
      <c r="E36" s="55">
        <f>SUM(E32:E35)</f>
        <v>-3401.918403640334</v>
      </c>
    </row>
    <row r="37" spans="1:4" ht="12.75">
      <c r="A37" s="38"/>
      <c r="B37" s="38"/>
      <c r="D37" s="11"/>
    </row>
    <row r="38" spans="1:4" ht="12.75">
      <c r="A38" s="37" t="s">
        <v>83</v>
      </c>
      <c r="B38" s="38"/>
      <c r="D38" s="11"/>
    </row>
    <row r="39" spans="2:5" ht="12.75">
      <c r="B39" s="56" t="s">
        <v>186</v>
      </c>
      <c r="C39" s="18">
        <f>+'[3]Conso CFS'!I39</f>
        <v>-6014.58298</v>
      </c>
      <c r="D39" s="11"/>
      <c r="E39" s="18">
        <v>0</v>
      </c>
    </row>
    <row r="40" spans="2:5" ht="12.75">
      <c r="B40" s="57" t="s">
        <v>84</v>
      </c>
      <c r="C40" s="18">
        <f>'[3]Conso CFS'!I40</f>
        <v>-3419.2696332560004</v>
      </c>
      <c r="D40" s="11"/>
      <c r="E40" s="18">
        <v>0</v>
      </c>
    </row>
    <row r="41" spans="1:5" ht="12.75">
      <c r="A41" s="38"/>
      <c r="B41" s="105" t="s">
        <v>204</v>
      </c>
      <c r="C41" s="18">
        <f>+'[3]Conso CFS'!I38</f>
        <v>0</v>
      </c>
      <c r="D41" s="11"/>
      <c r="E41" s="18">
        <f>211+245</f>
        <v>456</v>
      </c>
    </row>
    <row r="42" spans="1:5" ht="12.75">
      <c r="A42" s="38"/>
      <c r="B42" s="105" t="s">
        <v>205</v>
      </c>
      <c r="C42" s="18">
        <v>0</v>
      </c>
      <c r="D42" s="11"/>
      <c r="E42" s="18">
        <v>-4009</v>
      </c>
    </row>
    <row r="43" spans="1:5" ht="12.75">
      <c r="A43" s="37" t="s">
        <v>85</v>
      </c>
      <c r="B43" s="38"/>
      <c r="C43" s="55">
        <f>SUM(C39:C42)</f>
        <v>-9433.852613256</v>
      </c>
      <c r="D43" s="27"/>
      <c r="E43" s="55">
        <f>SUM(E39:E42)</f>
        <v>-3553</v>
      </c>
    </row>
    <row r="44" spans="1:4" ht="12.75">
      <c r="A44" s="37"/>
      <c r="B44" s="38"/>
      <c r="D44" s="11"/>
    </row>
    <row r="45" spans="1:4" ht="12.75">
      <c r="A45" s="37" t="s">
        <v>86</v>
      </c>
      <c r="B45" s="38"/>
      <c r="D45" s="11"/>
    </row>
    <row r="46" spans="2:5" ht="12.75">
      <c r="B46" s="58" t="s">
        <v>218</v>
      </c>
      <c r="C46" s="18">
        <f>'[3]Conso CFS'!I47+'[3]Conso CFS'!I51</f>
        <v>-215.90661086799935</v>
      </c>
      <c r="D46" s="11"/>
      <c r="E46" s="18">
        <f>4589+5527-1300</f>
        <v>8816</v>
      </c>
    </row>
    <row r="47" spans="2:5" ht="12.75">
      <c r="B47" s="58" t="s">
        <v>87</v>
      </c>
      <c r="C47" s="18">
        <f>+'[3]Conso CFS'!I52</f>
        <v>-92.30938999999998</v>
      </c>
      <c r="D47" s="11"/>
      <c r="E47" s="18">
        <v>-249</v>
      </c>
    </row>
    <row r="48" spans="2:6" ht="12.75">
      <c r="B48" s="58" t="s">
        <v>206</v>
      </c>
      <c r="C48" s="18">
        <f>'[3]Conso CFS'!I54</f>
        <v>-56.9950000000008</v>
      </c>
      <c r="D48" s="11"/>
      <c r="E48" s="18">
        <v>0</v>
      </c>
      <c r="F48" s="18"/>
    </row>
    <row r="49" spans="1:6" ht="12.75">
      <c r="A49" s="37" t="s">
        <v>207</v>
      </c>
      <c r="B49" s="58"/>
      <c r="C49" s="55">
        <f>SUM(C46:C48)</f>
        <v>-365.21100086800016</v>
      </c>
      <c r="D49" s="27"/>
      <c r="E49" s="55">
        <f>SUM(E46:E48)</f>
        <v>8567</v>
      </c>
      <c r="F49" s="18"/>
    </row>
    <row r="50" spans="1:6" ht="12.75">
      <c r="A50" s="38"/>
      <c r="B50" s="38"/>
      <c r="D50" s="11"/>
      <c r="E50" s="18"/>
      <c r="F50" s="18"/>
    </row>
    <row r="51" spans="1:6" ht="12.75">
      <c r="A51" s="38" t="s">
        <v>187</v>
      </c>
      <c r="B51" s="38"/>
      <c r="C51" s="18">
        <f>+'[3]Conso CFS'!I62</f>
        <v>-79.47983417646</v>
      </c>
      <c r="D51" s="11"/>
      <c r="E51" s="18">
        <v>-95</v>
      </c>
      <c r="F51" s="18"/>
    </row>
    <row r="52" spans="1:6" ht="12.75">
      <c r="A52" s="38" t="s">
        <v>188</v>
      </c>
      <c r="B52" s="38"/>
      <c r="D52" s="11"/>
      <c r="E52" s="18"/>
      <c r="F52" s="18"/>
    </row>
    <row r="53" spans="1:6" ht="12.75">
      <c r="A53" s="59" t="s">
        <v>88</v>
      </c>
      <c r="B53" s="38"/>
      <c r="C53" s="39">
        <f>C36+C43+C49+C51</f>
        <v>-8052.258470509255</v>
      </c>
      <c r="D53" s="11"/>
      <c r="E53" s="39">
        <f>E36+E43+E49+E51</f>
        <v>1517.081596359666</v>
      </c>
      <c r="F53" s="18"/>
    </row>
    <row r="54" spans="1:6" ht="12.75">
      <c r="A54" s="38"/>
      <c r="B54" s="38"/>
      <c r="D54" s="11"/>
      <c r="E54" s="18"/>
      <c r="F54" s="18"/>
    </row>
    <row r="55" spans="1:6" ht="12.75">
      <c r="A55" s="123" t="s">
        <v>89</v>
      </c>
      <c r="B55" s="123"/>
      <c r="C55" s="60">
        <f>+'[3]Conso CFS'!I60</f>
        <v>6353.2010924100005</v>
      </c>
      <c r="D55" s="11"/>
      <c r="E55" s="60" t="s">
        <v>47</v>
      </c>
      <c r="F55" s="39"/>
    </row>
    <row r="56" spans="1:6" ht="12.75">
      <c r="A56" s="61"/>
      <c r="B56" s="61"/>
      <c r="C56" s="39"/>
      <c r="D56" s="11"/>
      <c r="E56" s="89"/>
      <c r="F56" s="39"/>
    </row>
    <row r="57" spans="1:6" ht="13.5" thickBot="1">
      <c r="A57" s="123" t="s">
        <v>90</v>
      </c>
      <c r="B57" s="123"/>
      <c r="C57" s="118">
        <f>SUM(C53:C55)</f>
        <v>-1699.0573780992545</v>
      </c>
      <c r="D57" s="27"/>
      <c r="E57" s="118">
        <f>E53</f>
        <v>1517.081596359666</v>
      </c>
      <c r="F57" s="39"/>
    </row>
    <row r="58" spans="3:6" ht="13.5" thickTop="1">
      <c r="C58" s="39"/>
      <c r="D58" s="11"/>
      <c r="E58" s="15"/>
      <c r="F58" s="39"/>
    </row>
    <row r="59" spans="1:4" ht="12.75">
      <c r="A59" s="62" t="s">
        <v>91</v>
      </c>
      <c r="D59" s="11"/>
    </row>
    <row r="60" spans="1:5" ht="12.75">
      <c r="A60" s="5" t="s">
        <v>16</v>
      </c>
      <c r="C60" s="18">
        <f>'[3]Conso CFS'!I66</f>
        <v>4300.644407264</v>
      </c>
      <c r="D60" s="11"/>
      <c r="E60" s="35">
        <v>4369</v>
      </c>
    </row>
    <row r="61" spans="1:5" ht="12.75">
      <c r="A61" s="5" t="s">
        <v>92</v>
      </c>
      <c r="C61" s="18">
        <f>'[3]Conso CFS'!I67</f>
        <v>-6000</v>
      </c>
      <c r="D61" s="11"/>
      <c r="E61" s="35">
        <v>-2852</v>
      </c>
    </row>
    <row r="62" spans="3:5" ht="13.5" thickBot="1">
      <c r="C62" s="93">
        <f>C60+C61</f>
        <v>-1699.3555927360003</v>
      </c>
      <c r="D62" s="27"/>
      <c r="E62" s="93">
        <f>E60+E61</f>
        <v>1517</v>
      </c>
    </row>
    <row r="63" spans="1:4" ht="13.5" thickTop="1">
      <c r="A63" s="11"/>
      <c r="B63" s="11" t="s">
        <v>55</v>
      </c>
      <c r="D63" s="11"/>
    </row>
    <row r="64" spans="1:9" ht="12.75">
      <c r="A64" s="11"/>
      <c r="B64" s="11" t="s">
        <v>217</v>
      </c>
      <c r="C64" s="49"/>
      <c r="D64" s="63"/>
      <c r="E64" s="3"/>
      <c r="F64" s="3"/>
      <c r="G64" s="3"/>
      <c r="H64" s="3"/>
      <c r="I64" s="3"/>
    </row>
    <row r="65" spans="2:10" ht="12.75">
      <c r="B65" s="65"/>
      <c r="C65" s="1"/>
      <c r="E65" s="2"/>
      <c r="F65" s="2"/>
      <c r="G65" s="64"/>
      <c r="H65" s="64"/>
      <c r="I65" s="106"/>
      <c r="J65" s="64"/>
    </row>
    <row r="66" spans="3:10" ht="12.75">
      <c r="C66" s="5"/>
      <c r="E66" s="15"/>
      <c r="F66" s="64"/>
      <c r="G66" s="64"/>
      <c r="H66" s="64"/>
      <c r="I66" s="64"/>
      <c r="J66" s="64"/>
    </row>
    <row r="67" spans="5:10" ht="12.75">
      <c r="E67" s="15"/>
      <c r="F67" s="64"/>
      <c r="G67" s="64"/>
      <c r="H67" s="64"/>
      <c r="I67" s="64"/>
      <c r="J67" s="64"/>
    </row>
    <row r="68" spans="5:10" ht="12.75">
      <c r="E68" s="15"/>
      <c r="F68" s="64"/>
      <c r="G68" s="64"/>
      <c r="H68" s="64"/>
      <c r="I68" s="64"/>
      <c r="J68" s="64"/>
    </row>
    <row r="69" spans="5:10" ht="12.75">
      <c r="E69" s="15"/>
      <c r="F69" s="64"/>
      <c r="G69" s="64"/>
      <c r="H69" s="64"/>
      <c r="I69" s="64"/>
      <c r="J69" s="64"/>
    </row>
    <row r="70" spans="5:10" ht="12.75">
      <c r="E70" s="15"/>
      <c r="F70" s="64"/>
      <c r="G70" s="64"/>
      <c r="H70" s="64"/>
      <c r="I70" s="64"/>
      <c r="J70" s="64"/>
    </row>
    <row r="71" spans="5:10" ht="12.75">
      <c r="E71" s="15"/>
      <c r="F71" s="64"/>
      <c r="G71" s="64"/>
      <c r="H71" s="64"/>
      <c r="I71" s="64"/>
      <c r="J71" s="64"/>
    </row>
    <row r="72" spans="5:10" ht="12.75">
      <c r="E72" s="15"/>
      <c r="F72" s="64"/>
      <c r="G72" s="64"/>
      <c r="H72" s="64"/>
      <c r="I72" s="64"/>
      <c r="J72" s="64"/>
    </row>
    <row r="73" spans="5:10" ht="12.75">
      <c r="E73" s="15"/>
      <c r="F73" s="64"/>
      <c r="G73" s="64"/>
      <c r="H73" s="64"/>
      <c r="I73" s="64"/>
      <c r="J73" s="64"/>
    </row>
    <row r="74" spans="5:10" ht="12.75">
      <c r="E74" s="15"/>
      <c r="F74" s="64"/>
      <c r="G74" s="64"/>
      <c r="H74" s="64"/>
      <c r="I74" s="64"/>
      <c r="J74" s="64"/>
    </row>
    <row r="75" spans="5:10" ht="12.75">
      <c r="E75" s="15"/>
      <c r="F75" s="64"/>
      <c r="G75" s="64"/>
      <c r="H75" s="64"/>
      <c r="I75" s="64"/>
      <c r="J75" s="64"/>
    </row>
    <row r="76" spans="5:10" ht="12.75">
      <c r="E76" s="15"/>
      <c r="F76" s="64"/>
      <c r="G76" s="64"/>
      <c r="H76" s="64"/>
      <c r="I76" s="64"/>
      <c r="J76" s="64"/>
    </row>
  </sheetData>
  <mergeCells count="2">
    <mergeCell ref="A55:B55"/>
    <mergeCell ref="A57:B57"/>
  </mergeCells>
  <printOptions/>
  <pageMargins left="0.7480314960629921" right="0.7480314960629921" top="0.31496062992125984" bottom="0.35433070866141736" header="0.15748031496062992" footer="0.1968503937007874"/>
  <pageSetup fitToHeight="1" fitToWidth="1" horizontalDpi="600" verticalDpi="600" orientation="portrait" paperSize="9" scale="93" r:id="rId2"/>
  <headerFooter alignWithMargins="0">
    <oddFooter>&amp;CPage 4</oddFooter>
  </headerFooter>
  <rowBreaks count="1" manualBreakCount="1">
    <brk id="63" max="255" man="1"/>
  </rowBreaks>
  <drawing r:id="rId1"/>
</worksheet>
</file>

<file path=xl/worksheets/sheet5.xml><?xml version="1.0" encoding="utf-8"?>
<worksheet xmlns="http://schemas.openxmlformats.org/spreadsheetml/2006/main" xmlns:r="http://schemas.openxmlformats.org/officeDocument/2006/relationships">
  <sheetPr codeName="Sheet8">
    <tabColor indexed="46"/>
  </sheetPr>
  <dimension ref="A2:AF361"/>
  <sheetViews>
    <sheetView tabSelected="1" workbookViewId="0" topLeftCell="A186">
      <selection activeCell="B190" sqref="B190"/>
    </sheetView>
  </sheetViews>
  <sheetFormatPr defaultColWidth="9.140625" defaultRowHeight="12.75"/>
  <cols>
    <col min="1" max="1" width="4.57421875" style="66" customWidth="1"/>
    <col min="2" max="2" width="11.57421875" style="5" customWidth="1"/>
    <col min="3" max="3" width="14.7109375" style="5" customWidth="1"/>
    <col min="4" max="4" width="9.28125" style="5" bestFit="1" customWidth="1"/>
    <col min="5" max="5" width="12.140625" style="5" customWidth="1"/>
    <col min="6" max="6" width="13.140625" style="5" customWidth="1"/>
    <col min="7" max="7" width="14.57421875" style="5" customWidth="1"/>
    <col min="8" max="8" width="12.00390625" style="5" customWidth="1"/>
    <col min="9" max="16384" width="9.140625" style="5" customWidth="1"/>
  </cols>
  <sheetData>
    <row r="2" ht="12.75">
      <c r="A2" s="4" t="s">
        <v>21</v>
      </c>
    </row>
    <row r="3" ht="12.75">
      <c r="A3" s="48" t="s">
        <v>22</v>
      </c>
    </row>
    <row r="4" ht="12.75">
      <c r="A4" s="48"/>
    </row>
    <row r="5" spans="1:2" ht="12.75">
      <c r="A5" s="66" t="s">
        <v>93</v>
      </c>
      <c r="B5" s="66" t="s">
        <v>94</v>
      </c>
    </row>
    <row r="7" spans="1:2" ht="12.75">
      <c r="A7" s="66" t="s">
        <v>95</v>
      </c>
      <c r="B7" s="7" t="s">
        <v>96</v>
      </c>
    </row>
    <row r="21" spans="1:2" ht="12.75">
      <c r="A21" s="67" t="s">
        <v>97</v>
      </c>
      <c r="B21" s="7" t="s">
        <v>98</v>
      </c>
    </row>
    <row r="27" spans="1:2" ht="12.75">
      <c r="A27" s="66" t="s">
        <v>99</v>
      </c>
      <c r="B27" s="7" t="s">
        <v>100</v>
      </c>
    </row>
    <row r="28" spans="1:2" ht="12.75">
      <c r="A28" s="67"/>
      <c r="B28" s="7"/>
    </row>
    <row r="29" spans="1:3" ht="12.75">
      <c r="A29" s="67"/>
      <c r="B29" s="38" t="s">
        <v>208</v>
      </c>
      <c r="C29" s="38"/>
    </row>
    <row r="30" spans="1:3" ht="12.75">
      <c r="A30" s="67"/>
      <c r="B30" s="38" t="s">
        <v>209</v>
      </c>
      <c r="C30" s="38"/>
    </row>
    <row r="31" spans="1:3" ht="12.75">
      <c r="A31" s="67"/>
      <c r="B31" s="38"/>
      <c r="C31" s="38"/>
    </row>
    <row r="32" spans="1:2" ht="12.75">
      <c r="A32" s="67" t="s">
        <v>101</v>
      </c>
      <c r="B32" s="7" t="s">
        <v>102</v>
      </c>
    </row>
    <row r="33" ht="12.75"/>
    <row r="34" ht="12.75"/>
    <row r="35" ht="12.75"/>
    <row r="36" ht="12.75"/>
    <row r="37" spans="1:8" ht="12.75">
      <c r="A37" s="67" t="s">
        <v>103</v>
      </c>
      <c r="B37" s="7" t="s">
        <v>104</v>
      </c>
      <c r="H37" s="64"/>
    </row>
    <row r="38" ht="12.75">
      <c r="H38" s="64"/>
    </row>
    <row r="39" ht="12.75">
      <c r="H39" s="64"/>
    </row>
    <row r="40" ht="12.75">
      <c r="H40" s="64"/>
    </row>
    <row r="41" ht="12.75">
      <c r="H41" s="64"/>
    </row>
    <row r="42" spans="1:8" ht="12.75">
      <c r="A42" s="67" t="s">
        <v>105</v>
      </c>
      <c r="B42" s="37" t="s">
        <v>106</v>
      </c>
      <c r="H42" s="64"/>
    </row>
    <row r="43" spans="1:8" ht="12.75">
      <c r="A43" s="67"/>
      <c r="B43" s="37"/>
      <c r="H43" s="64"/>
    </row>
    <row r="44" ht="12.75">
      <c r="H44" s="64"/>
    </row>
    <row r="45" ht="12.75">
      <c r="H45" s="64"/>
    </row>
    <row r="46" ht="12.75">
      <c r="H46" s="64"/>
    </row>
    <row r="47" ht="12.75">
      <c r="H47" s="64"/>
    </row>
    <row r="48" spans="1:2" ht="12.75">
      <c r="A48" s="66" t="s">
        <v>107</v>
      </c>
      <c r="B48" s="7" t="s">
        <v>108</v>
      </c>
    </row>
    <row r="53" spans="1:2" ht="12.75">
      <c r="A53" s="66" t="s">
        <v>109</v>
      </c>
      <c r="B53" s="37" t="s">
        <v>110</v>
      </c>
    </row>
    <row r="54" spans="1:2" ht="12.75">
      <c r="A54" s="67"/>
      <c r="B54" s="7"/>
    </row>
    <row r="55" ht="12.75">
      <c r="B55" s="5" t="s">
        <v>111</v>
      </c>
    </row>
    <row r="56" spans="2:8" ht="12.75">
      <c r="B56" s="68"/>
      <c r="D56" s="69"/>
      <c r="E56" s="69"/>
      <c r="F56" s="69"/>
      <c r="G56" s="70"/>
      <c r="H56" s="8" t="s">
        <v>191</v>
      </c>
    </row>
    <row r="57" spans="2:8" ht="12.75">
      <c r="B57" s="68"/>
      <c r="D57" s="69"/>
      <c r="E57" s="8" t="s">
        <v>112</v>
      </c>
      <c r="F57" s="69" t="s">
        <v>113</v>
      </c>
      <c r="G57" s="69" t="s">
        <v>114</v>
      </c>
      <c r="H57" s="8" t="s">
        <v>210</v>
      </c>
    </row>
    <row r="58" spans="2:8" ht="12.75">
      <c r="B58" s="68"/>
      <c r="D58" s="107"/>
      <c r="E58" s="108" t="s">
        <v>116</v>
      </c>
      <c r="F58" s="109" t="s">
        <v>117</v>
      </c>
      <c r="G58" s="109" t="s">
        <v>118</v>
      </c>
      <c r="H58" s="110" t="str">
        <f>'[3]IS '!B14</f>
        <v>30.06.05</v>
      </c>
    </row>
    <row r="59" spans="2:8" ht="12.75">
      <c r="B59" s="68"/>
      <c r="D59" s="69"/>
      <c r="E59" s="69" t="s">
        <v>1</v>
      </c>
      <c r="F59" s="69" t="s">
        <v>1</v>
      </c>
      <c r="G59" s="69" t="s">
        <v>1</v>
      </c>
      <c r="H59" s="8" t="s">
        <v>1</v>
      </c>
    </row>
    <row r="60" spans="2:7" ht="12.75">
      <c r="B60" s="68"/>
      <c r="D60" s="111"/>
      <c r="E60" s="71"/>
      <c r="F60" s="68"/>
      <c r="G60" s="72"/>
    </row>
    <row r="61" spans="2:8" ht="12.75">
      <c r="B61" s="68" t="s">
        <v>119</v>
      </c>
      <c r="E61" s="52">
        <v>52112</v>
      </c>
      <c r="F61" s="52">
        <v>2059</v>
      </c>
      <c r="G61" s="52">
        <v>0</v>
      </c>
      <c r="H61" s="19">
        <v>54171</v>
      </c>
    </row>
    <row r="62" spans="2:12" ht="12.75">
      <c r="B62" s="68" t="s">
        <v>120</v>
      </c>
      <c r="E62" s="52">
        <v>12132</v>
      </c>
      <c r="F62" s="52">
        <v>0</v>
      </c>
      <c r="G62" s="52">
        <v>-12132</v>
      </c>
      <c r="H62" s="52">
        <v>0</v>
      </c>
      <c r="I62" s="46"/>
      <c r="J62" s="46"/>
      <c r="K62" s="46"/>
      <c r="L62" s="46"/>
    </row>
    <row r="63" spans="2:8" ht="13.5" thickBot="1">
      <c r="B63" s="68" t="s">
        <v>121</v>
      </c>
      <c r="E63" s="73">
        <v>64244</v>
      </c>
      <c r="F63" s="73">
        <v>2059</v>
      </c>
      <c r="G63" s="73">
        <v>-12132</v>
      </c>
      <c r="H63" s="73">
        <v>54171</v>
      </c>
    </row>
    <row r="64" spans="2:7" ht="13.5" thickTop="1">
      <c r="B64" s="68"/>
      <c r="D64" s="52"/>
      <c r="E64" s="52"/>
      <c r="F64" s="52"/>
      <c r="G64" s="74"/>
    </row>
    <row r="65" spans="2:8" ht="12.75">
      <c r="B65" s="68" t="s">
        <v>122</v>
      </c>
      <c r="D65" s="52"/>
      <c r="E65" s="52">
        <v>2657</v>
      </c>
      <c r="F65" s="52">
        <v>104</v>
      </c>
      <c r="G65" s="52">
        <v>142</v>
      </c>
      <c r="H65" s="52">
        <v>2902.930173475997</v>
      </c>
    </row>
    <row r="66" spans="2:8" ht="12.75">
      <c r="B66" s="68" t="s">
        <v>123</v>
      </c>
      <c r="D66" s="52"/>
      <c r="E66" s="52">
        <v>0</v>
      </c>
      <c r="F66" s="52">
        <v>0</v>
      </c>
      <c r="G66" s="52">
        <v>0</v>
      </c>
      <c r="H66" s="52">
        <v>0</v>
      </c>
    </row>
    <row r="67" spans="2:8" ht="13.5" thickBot="1">
      <c r="B67" s="5" t="s">
        <v>124</v>
      </c>
      <c r="D67" s="52"/>
      <c r="E67" s="73">
        <v>2657</v>
      </c>
      <c r="F67" s="73">
        <v>104</v>
      </c>
      <c r="G67" s="73">
        <v>142</v>
      </c>
      <c r="H67" s="73">
        <v>2902.930173475997</v>
      </c>
    </row>
    <row r="68" spans="4:7" ht="13.5" thickTop="1">
      <c r="D68" s="52"/>
      <c r="E68" s="19"/>
      <c r="F68" s="19"/>
      <c r="G68" s="19"/>
    </row>
    <row r="69" ht="12.75">
      <c r="D69" s="52"/>
    </row>
    <row r="70" spans="1:7" ht="12.75">
      <c r="A70" s="67" t="s">
        <v>125</v>
      </c>
      <c r="B70" s="7" t="s">
        <v>126</v>
      </c>
      <c r="G70" s="46"/>
    </row>
    <row r="75" spans="1:2" ht="12.75">
      <c r="A75" s="67" t="s">
        <v>127</v>
      </c>
      <c r="B75" s="7" t="s">
        <v>128</v>
      </c>
    </row>
    <row r="90" spans="1:2" ht="12.75">
      <c r="A90" s="66" t="s">
        <v>129</v>
      </c>
      <c r="B90" s="7" t="s">
        <v>130</v>
      </c>
    </row>
    <row r="94" spans="1:2" ht="12.75">
      <c r="A94" s="67" t="s">
        <v>131</v>
      </c>
      <c r="B94" s="7" t="s">
        <v>132</v>
      </c>
    </row>
    <row r="99" spans="1:2" ht="12.75">
      <c r="A99" s="67" t="s">
        <v>133</v>
      </c>
      <c r="B99" s="7" t="s">
        <v>134</v>
      </c>
    </row>
    <row r="102" ht="12.75">
      <c r="G102" s="42" t="s">
        <v>189</v>
      </c>
    </row>
    <row r="103" ht="12.75">
      <c r="B103" s="38" t="s">
        <v>135</v>
      </c>
    </row>
    <row r="104" spans="2:7" ht="13.5" thickBot="1">
      <c r="B104" s="38" t="s">
        <v>190</v>
      </c>
      <c r="G104" s="112">
        <v>2304</v>
      </c>
    </row>
    <row r="105" ht="13.5" thickTop="1"/>
    <row r="106" ht="12.75">
      <c r="B106" s="38"/>
    </row>
    <row r="107" ht="12.75">
      <c r="B107" s="38"/>
    </row>
    <row r="108" ht="12.75">
      <c r="B108" s="38"/>
    </row>
    <row r="110" spans="1:2" ht="12.75">
      <c r="A110" s="66" t="s">
        <v>136</v>
      </c>
      <c r="B110" s="62" t="s">
        <v>137</v>
      </c>
    </row>
    <row r="112" spans="1:6" ht="12.75">
      <c r="A112" s="66" t="s">
        <v>138</v>
      </c>
      <c r="B112" s="37" t="s">
        <v>139</v>
      </c>
      <c r="C112" s="38"/>
      <c r="D112" s="38"/>
      <c r="E112" s="38"/>
      <c r="F112" s="38"/>
    </row>
    <row r="113" spans="2:6" ht="12.75">
      <c r="B113" s="38"/>
      <c r="C113" s="38"/>
      <c r="D113" s="38"/>
      <c r="E113" s="38"/>
      <c r="F113" s="38"/>
    </row>
    <row r="124" spans="1:2" ht="12.75">
      <c r="A124" s="66" t="s">
        <v>140</v>
      </c>
      <c r="B124" s="7" t="s">
        <v>141</v>
      </c>
    </row>
    <row r="132" ht="21.75" customHeight="1"/>
    <row r="133" spans="1:2" ht="12.75">
      <c r="A133" s="66" t="s">
        <v>142</v>
      </c>
      <c r="B133" s="7" t="s">
        <v>143</v>
      </c>
    </row>
    <row r="138" spans="1:8" ht="12.75">
      <c r="A138" s="91" t="s">
        <v>144</v>
      </c>
      <c r="B138" s="37" t="s">
        <v>145</v>
      </c>
      <c r="C138" s="38"/>
      <c r="D138" s="38"/>
      <c r="E138" s="38"/>
      <c r="F138" s="38"/>
      <c r="G138" s="38"/>
      <c r="H138" s="38"/>
    </row>
    <row r="139" spans="1:8" ht="12.75">
      <c r="A139" s="91"/>
      <c r="B139" s="37"/>
      <c r="C139" s="38"/>
      <c r="D139" s="38"/>
      <c r="E139" s="38"/>
      <c r="F139" s="38"/>
      <c r="G139" s="38"/>
      <c r="H139" s="38"/>
    </row>
    <row r="140" spans="1:8" ht="12.75">
      <c r="A140" s="91"/>
      <c r="B140" s="80" t="s">
        <v>219</v>
      </c>
      <c r="C140" s="80"/>
      <c r="D140" s="80"/>
      <c r="E140" s="39"/>
      <c r="F140" s="39"/>
      <c r="G140" s="80"/>
      <c r="H140" s="38"/>
    </row>
    <row r="141" spans="1:8" ht="12.75" hidden="1">
      <c r="A141" s="91"/>
      <c r="B141" s="80"/>
      <c r="C141" s="80"/>
      <c r="D141" s="80"/>
      <c r="E141" s="39"/>
      <c r="F141" s="39"/>
      <c r="G141" s="80"/>
      <c r="H141" s="38"/>
    </row>
    <row r="142" spans="1:8" ht="12.75" hidden="1">
      <c r="A142" s="91"/>
      <c r="B142" s="80"/>
      <c r="C142" s="80"/>
      <c r="D142" s="80"/>
      <c r="E142" s="39"/>
      <c r="F142" s="39"/>
      <c r="G142" s="80"/>
      <c r="H142" s="38"/>
    </row>
    <row r="143" spans="1:8" ht="12.75" hidden="1">
      <c r="A143" s="91"/>
      <c r="B143" s="80"/>
      <c r="C143" s="80"/>
      <c r="D143" s="80"/>
      <c r="E143" s="39"/>
      <c r="F143" s="39"/>
      <c r="G143" s="80"/>
      <c r="H143" s="38"/>
    </row>
    <row r="144" spans="1:8" ht="12.75" hidden="1">
      <c r="A144" s="91"/>
      <c r="B144" s="80"/>
      <c r="C144" s="80"/>
      <c r="D144" s="80"/>
      <c r="E144" s="39"/>
      <c r="F144" s="39"/>
      <c r="G144" s="80"/>
      <c r="H144" s="38"/>
    </row>
    <row r="145" spans="1:8" ht="12.75" hidden="1">
      <c r="A145" s="91"/>
      <c r="B145" s="38"/>
      <c r="C145" s="38"/>
      <c r="D145" s="38"/>
      <c r="E145" s="18"/>
      <c r="F145" s="38"/>
      <c r="G145" s="38"/>
      <c r="H145" s="38"/>
    </row>
    <row r="146" spans="1:8" ht="12.75" hidden="1">
      <c r="A146" s="91"/>
      <c r="B146" s="38"/>
      <c r="C146" s="38"/>
      <c r="D146" s="38"/>
      <c r="E146" s="18"/>
      <c r="F146" s="38"/>
      <c r="G146" s="38"/>
      <c r="H146" s="38"/>
    </row>
    <row r="147" spans="1:8" ht="12.75" hidden="1">
      <c r="A147" s="91"/>
      <c r="B147" s="38"/>
      <c r="C147" s="38"/>
      <c r="D147" s="38"/>
      <c r="E147" s="18"/>
      <c r="F147" s="38"/>
      <c r="G147" s="38"/>
      <c r="H147" s="38"/>
    </row>
    <row r="148" spans="1:8" ht="12.75" hidden="1">
      <c r="A148" s="91"/>
      <c r="B148" s="38"/>
      <c r="C148" s="38"/>
      <c r="D148" s="38"/>
      <c r="E148" s="18"/>
      <c r="F148" s="38"/>
      <c r="G148" s="38"/>
      <c r="H148" s="38"/>
    </row>
    <row r="149" spans="1:8" ht="12.75" hidden="1">
      <c r="A149" s="91"/>
      <c r="B149" s="38"/>
      <c r="C149" s="38"/>
      <c r="D149" s="38"/>
      <c r="E149" s="18"/>
      <c r="F149" s="38"/>
      <c r="G149" s="38"/>
      <c r="H149" s="38"/>
    </row>
    <row r="150" spans="1:8" ht="12.75" hidden="1">
      <c r="A150" s="91"/>
      <c r="B150" s="38"/>
      <c r="C150" s="38"/>
      <c r="D150" s="38"/>
      <c r="E150" s="18"/>
      <c r="F150" s="38"/>
      <c r="G150" s="38"/>
      <c r="H150" s="38"/>
    </row>
    <row r="151" spans="1:8" ht="12.75" hidden="1">
      <c r="A151" s="91"/>
      <c r="B151" s="38"/>
      <c r="C151" s="38"/>
      <c r="D151" s="38"/>
      <c r="E151" s="18"/>
      <c r="F151" s="38"/>
      <c r="G151" s="38"/>
      <c r="H151" s="38"/>
    </row>
    <row r="152" spans="1:8" ht="12.75" hidden="1">
      <c r="A152" s="91"/>
      <c r="B152" s="38"/>
      <c r="C152" s="38"/>
      <c r="D152" s="38"/>
      <c r="E152" s="18"/>
      <c r="F152" s="38"/>
      <c r="G152" s="38"/>
      <c r="H152" s="38"/>
    </row>
    <row r="153" spans="1:8" ht="12.75" hidden="1">
      <c r="A153" s="91"/>
      <c r="B153" s="38"/>
      <c r="C153" s="38"/>
      <c r="D153" s="38"/>
      <c r="E153" s="18"/>
      <c r="F153" s="38"/>
      <c r="G153" s="38"/>
      <c r="H153" s="38"/>
    </row>
    <row r="154" spans="1:8" ht="12.75" hidden="1">
      <c r="A154" s="91"/>
      <c r="B154" s="38"/>
      <c r="C154" s="38"/>
      <c r="D154" s="38"/>
      <c r="E154" s="18"/>
      <c r="F154" s="38"/>
      <c r="G154" s="38"/>
      <c r="H154" s="38"/>
    </row>
    <row r="155" spans="1:8" ht="12.75" hidden="1">
      <c r="A155" s="91"/>
      <c r="B155" s="38"/>
      <c r="C155" s="38"/>
      <c r="D155" s="38"/>
      <c r="E155" s="18"/>
      <c r="F155" s="38"/>
      <c r="G155" s="38"/>
      <c r="H155" s="38"/>
    </row>
    <row r="156" spans="1:8" ht="12.75" hidden="1">
      <c r="A156" s="91"/>
      <c r="B156" s="38"/>
      <c r="C156" s="38"/>
      <c r="D156" s="38"/>
      <c r="E156" s="18"/>
      <c r="F156" s="38"/>
      <c r="G156" s="38"/>
      <c r="H156" s="38"/>
    </row>
    <row r="157" spans="1:8" ht="12.75" hidden="1">
      <c r="A157" s="91"/>
      <c r="B157" s="38"/>
      <c r="C157" s="38"/>
      <c r="D157" s="38"/>
      <c r="E157" s="18"/>
      <c r="F157" s="38"/>
      <c r="G157" s="38"/>
      <c r="H157" s="38"/>
    </row>
    <row r="158" spans="1:8" ht="12.75" hidden="1">
      <c r="A158" s="91"/>
      <c r="B158" s="38"/>
      <c r="C158" s="38"/>
      <c r="D158" s="38"/>
      <c r="E158" s="18"/>
      <c r="F158" s="38"/>
      <c r="G158" s="38"/>
      <c r="H158" s="38"/>
    </row>
    <row r="159" spans="2:6" ht="12.75">
      <c r="B159" s="38"/>
      <c r="C159" s="38"/>
      <c r="D159" s="38"/>
      <c r="E159" s="18"/>
      <c r="F159" s="38"/>
    </row>
    <row r="160" spans="1:2" ht="12.75">
      <c r="A160" s="66" t="s">
        <v>146</v>
      </c>
      <c r="B160" s="7" t="s">
        <v>147</v>
      </c>
    </row>
    <row r="161" ht="3.75" customHeight="1">
      <c r="B161" s="7"/>
    </row>
    <row r="162" spans="2:8" ht="12.75">
      <c r="B162" s="5" t="s">
        <v>148</v>
      </c>
      <c r="H162" s="42" t="s">
        <v>191</v>
      </c>
    </row>
    <row r="163" spans="2:8" ht="12.75">
      <c r="B163" s="7"/>
      <c r="G163" s="42" t="s">
        <v>211</v>
      </c>
      <c r="H163" s="42" t="s">
        <v>178</v>
      </c>
    </row>
    <row r="164" spans="1:8" ht="12.75">
      <c r="A164" s="5"/>
      <c r="G164" s="42" t="s">
        <v>73</v>
      </c>
      <c r="H164" s="42" t="s">
        <v>73</v>
      </c>
    </row>
    <row r="165" spans="1:8" ht="12.75">
      <c r="A165" s="5"/>
      <c r="G165" s="42" t="s">
        <v>194</v>
      </c>
      <c r="H165" s="42" t="s">
        <v>194</v>
      </c>
    </row>
    <row r="166" spans="2:8" ht="12.75">
      <c r="B166" s="5" t="s">
        <v>149</v>
      </c>
      <c r="G166" s="42" t="s">
        <v>1</v>
      </c>
      <c r="H166" s="42" t="s">
        <v>1</v>
      </c>
    </row>
    <row r="167" ht="3.75" customHeight="1"/>
    <row r="168" spans="2:8" ht="12.75">
      <c r="B168" s="53" t="s">
        <v>150</v>
      </c>
      <c r="G168" s="35">
        <v>-451.9752737007998</v>
      </c>
      <c r="H168" s="35">
        <v>-681.9752737007998</v>
      </c>
    </row>
    <row r="169" spans="2:8" ht="12.75">
      <c r="B169" s="77" t="s">
        <v>220</v>
      </c>
      <c r="C169" s="38"/>
      <c r="D169" s="38"/>
      <c r="E169" s="38"/>
      <c r="G169" s="119">
        <v>0</v>
      </c>
      <c r="H169" s="119">
        <v>96.949</v>
      </c>
    </row>
    <row r="170" spans="3:8" ht="12.75">
      <c r="C170" s="38"/>
      <c r="D170" s="38"/>
      <c r="E170" s="38"/>
      <c r="G170" s="35">
        <v>-451.9752737007998</v>
      </c>
      <c r="H170" s="35">
        <v>-585.0262737007998</v>
      </c>
    </row>
    <row r="171" spans="2:8" ht="12.75">
      <c r="B171" s="5" t="s">
        <v>20</v>
      </c>
      <c r="G171" s="35">
        <v>0</v>
      </c>
      <c r="H171" s="35">
        <v>-25</v>
      </c>
    </row>
    <row r="172" spans="7:8" ht="2.25" customHeight="1">
      <c r="G172" s="35"/>
      <c r="H172" s="35"/>
    </row>
    <row r="173" spans="2:8" ht="12.75" customHeight="1" thickBot="1">
      <c r="B173" s="38" t="s">
        <v>9</v>
      </c>
      <c r="G173" s="120">
        <v>-451.9752737007998</v>
      </c>
      <c r="H173" s="120">
        <v>-610.0262737007998</v>
      </c>
    </row>
    <row r="174" spans="7:8" ht="13.5" thickTop="1">
      <c r="G174" s="113"/>
      <c r="H174" s="42"/>
    </row>
    <row r="178" ht="5.25" customHeight="1">
      <c r="G178" s="51"/>
    </row>
    <row r="179" spans="1:7" ht="12.75">
      <c r="A179" s="66" t="s">
        <v>151</v>
      </c>
      <c r="B179" s="7" t="s">
        <v>152</v>
      </c>
      <c r="D179" s="38"/>
      <c r="E179" s="38"/>
      <c r="G179" s="78"/>
    </row>
    <row r="180" spans="4:7" ht="12.75">
      <c r="D180" s="38"/>
      <c r="E180" s="38"/>
      <c r="G180" s="78"/>
    </row>
    <row r="181" spans="4:7" ht="12.75">
      <c r="D181" s="38"/>
      <c r="E181" s="38"/>
      <c r="G181" s="38"/>
    </row>
    <row r="182" spans="4:7" ht="12.75">
      <c r="D182" s="38"/>
      <c r="E182" s="38"/>
      <c r="G182" s="38"/>
    </row>
    <row r="183" spans="2:7" ht="4.5" customHeight="1">
      <c r="B183" s="38"/>
      <c r="D183" s="38"/>
      <c r="E183" s="38"/>
      <c r="F183" s="76"/>
      <c r="G183" s="38"/>
    </row>
    <row r="184" spans="2:7" ht="12.75">
      <c r="B184" s="38"/>
      <c r="D184" s="38"/>
      <c r="E184" s="38"/>
      <c r="F184" s="76"/>
      <c r="G184" s="38"/>
    </row>
    <row r="185" spans="1:7" ht="12.75">
      <c r="A185" s="66" t="s">
        <v>153</v>
      </c>
      <c r="B185" s="7" t="s">
        <v>154</v>
      </c>
      <c r="G185" s="38"/>
    </row>
    <row r="186" ht="12.75">
      <c r="G186" s="38"/>
    </row>
    <row r="187" ht="12.75">
      <c r="G187" s="38"/>
    </row>
    <row r="188" ht="12.75">
      <c r="G188" s="38"/>
    </row>
    <row r="190" spans="1:2" ht="12.75">
      <c r="A190" s="66" t="s">
        <v>155</v>
      </c>
      <c r="B190" s="7" t="s">
        <v>156</v>
      </c>
    </row>
    <row r="192" ht="15" customHeight="1"/>
    <row r="193" ht="15" customHeight="1"/>
    <row r="194" ht="15" customHeight="1"/>
    <row r="195" ht="15" customHeight="1"/>
    <row r="196" ht="15" customHeight="1"/>
    <row r="197" ht="15" customHeight="1"/>
    <row r="198" ht="15" customHeight="1"/>
    <row r="199" ht="15" customHeight="1"/>
    <row r="200" ht="15" customHeight="1"/>
    <row r="201" ht="12" customHeight="1">
      <c r="B201" s="7"/>
    </row>
    <row r="202" ht="12" customHeight="1">
      <c r="B202" s="7"/>
    </row>
    <row r="203" ht="12" customHeight="1">
      <c r="B203" s="7"/>
    </row>
    <row r="204" ht="12" customHeight="1">
      <c r="B204" s="7"/>
    </row>
    <row r="205" ht="12" customHeight="1">
      <c r="B205" s="7"/>
    </row>
    <row r="206" spans="1:2" ht="12.75">
      <c r="A206" s="66" t="s">
        <v>157</v>
      </c>
      <c r="B206" s="7" t="s">
        <v>158</v>
      </c>
    </row>
    <row r="207" spans="1:2" ht="3" customHeight="1">
      <c r="A207" s="67"/>
      <c r="B207" s="7"/>
    </row>
    <row r="208" spans="1:2" ht="12.75">
      <c r="A208" s="67"/>
      <c r="B208" s="5" t="s">
        <v>212</v>
      </c>
    </row>
    <row r="210" spans="2:8" ht="12.75">
      <c r="B210" s="38"/>
      <c r="C210" s="38"/>
      <c r="E210" s="51"/>
      <c r="F210" s="92" t="s">
        <v>160</v>
      </c>
      <c r="G210" s="92" t="s">
        <v>161</v>
      </c>
      <c r="H210" s="42" t="s">
        <v>66</v>
      </c>
    </row>
    <row r="211" spans="2:8" ht="12.75">
      <c r="B211" s="38"/>
      <c r="C211" s="38"/>
      <c r="E211" s="38"/>
      <c r="F211" s="92" t="s">
        <v>1</v>
      </c>
      <c r="G211" s="92" t="s">
        <v>1</v>
      </c>
      <c r="H211" s="92" t="s">
        <v>1</v>
      </c>
    </row>
    <row r="212" spans="2:7" ht="3.75" customHeight="1">
      <c r="B212" s="38"/>
      <c r="C212" s="38"/>
      <c r="E212" s="38"/>
      <c r="F212" s="38"/>
      <c r="G212" s="38"/>
    </row>
    <row r="213" spans="2:5" ht="12.75">
      <c r="B213" s="38" t="s">
        <v>50</v>
      </c>
      <c r="C213" s="38"/>
      <c r="E213" s="78"/>
    </row>
    <row r="214" spans="2:8" ht="12.75">
      <c r="B214" s="38" t="s">
        <v>162</v>
      </c>
      <c r="C214" s="38"/>
      <c r="E214" s="78"/>
      <c r="F214" s="78">
        <v>15979</v>
      </c>
      <c r="G214" s="78">
        <v>21595.98343</v>
      </c>
      <c r="H214" s="47">
        <v>37574.98343</v>
      </c>
    </row>
    <row r="215" spans="2:8" ht="12.75">
      <c r="B215" s="38" t="s">
        <v>163</v>
      </c>
      <c r="C215" s="38"/>
      <c r="E215" s="78"/>
      <c r="F215" s="78">
        <v>86.22503999999999</v>
      </c>
      <c r="G215" s="78">
        <v>0</v>
      </c>
      <c r="H215" s="47">
        <v>86.22503999999999</v>
      </c>
    </row>
    <row r="216" spans="2:8" ht="12.75">
      <c r="B216" s="38"/>
      <c r="C216" s="38"/>
      <c r="E216" s="78"/>
      <c r="F216" s="81">
        <v>16065.22504</v>
      </c>
      <c r="G216" s="81">
        <v>21595.98343</v>
      </c>
      <c r="H216" s="81">
        <v>37661.20847</v>
      </c>
    </row>
    <row r="217" spans="2:7" ht="5.25" customHeight="1">
      <c r="B217" s="38"/>
      <c r="C217" s="38"/>
      <c r="E217" s="78"/>
      <c r="F217" s="78"/>
      <c r="G217" s="78"/>
    </row>
    <row r="218" spans="2:7" ht="12.75">
      <c r="B218" s="38" t="s">
        <v>53</v>
      </c>
      <c r="C218" s="38"/>
      <c r="E218" s="78"/>
      <c r="F218" s="38"/>
      <c r="G218" s="38"/>
    </row>
    <row r="219" spans="2:8" ht="12.75">
      <c r="B219" s="38" t="s">
        <v>162</v>
      </c>
      <c r="C219" s="38"/>
      <c r="E219" s="78"/>
      <c r="F219" s="78">
        <v>0</v>
      </c>
      <c r="G219" s="78">
        <v>239.03252</v>
      </c>
      <c r="H219" s="47">
        <v>239.03252</v>
      </c>
    </row>
    <row r="220" spans="2:8" ht="12.75">
      <c r="B220" s="38" t="s">
        <v>163</v>
      </c>
      <c r="C220" s="38"/>
      <c r="E220" s="78"/>
      <c r="F220" s="78">
        <v>491.052299568</v>
      </c>
      <c r="G220" s="78">
        <v>0</v>
      </c>
      <c r="H220" s="47">
        <v>491.052299568</v>
      </c>
    </row>
    <row r="221" spans="2:8" ht="12.75">
      <c r="B221" s="38"/>
      <c r="C221" s="38"/>
      <c r="E221" s="78"/>
      <c r="F221" s="81">
        <v>491.052299568</v>
      </c>
      <c r="G221" s="81">
        <v>239.03252</v>
      </c>
      <c r="H221" s="81">
        <v>730.0848195680001</v>
      </c>
    </row>
    <row r="222" spans="2:7" ht="3.75" customHeight="1">
      <c r="B222" s="38"/>
      <c r="C222" s="38"/>
      <c r="E222" s="78"/>
      <c r="F222" s="78"/>
      <c r="G222" s="78"/>
    </row>
    <row r="223" spans="2:8" ht="13.5" thickBot="1">
      <c r="B223" s="38" t="s">
        <v>66</v>
      </c>
      <c r="C223" s="38"/>
      <c r="E223" s="38"/>
      <c r="F223" s="79">
        <v>16556.277339567998</v>
      </c>
      <c r="G223" s="79">
        <v>21835.01595</v>
      </c>
      <c r="H223" s="79">
        <v>38391.293289568</v>
      </c>
    </row>
    <row r="224" ht="2.25" customHeight="1" thickTop="1"/>
    <row r="225" spans="1:8" ht="12.75">
      <c r="A225" s="66" t="s">
        <v>164</v>
      </c>
      <c r="B225" s="7" t="s">
        <v>165</v>
      </c>
      <c r="H225" s="78"/>
    </row>
    <row r="226" ht="12.75">
      <c r="H226" s="78"/>
    </row>
    <row r="227" spans="8:32" ht="12.75">
      <c r="H227" s="78"/>
      <c r="I227" s="64"/>
      <c r="J227" s="64"/>
      <c r="K227" s="64"/>
      <c r="L227" s="64"/>
      <c r="M227" s="64"/>
      <c r="N227" s="64"/>
      <c r="O227" s="64"/>
      <c r="P227" s="64"/>
      <c r="Q227" s="64"/>
      <c r="R227" s="64"/>
      <c r="S227" s="64"/>
      <c r="T227" s="64"/>
      <c r="U227" s="64"/>
      <c r="V227" s="64"/>
      <c r="W227" s="64"/>
      <c r="X227" s="64"/>
      <c r="Y227" s="64"/>
      <c r="Z227" s="64"/>
      <c r="AA227" s="64"/>
      <c r="AB227" s="64"/>
      <c r="AC227" s="64"/>
      <c r="AD227" s="64"/>
      <c r="AE227" s="64"/>
      <c r="AF227" s="64"/>
    </row>
    <row r="228" spans="8:32" ht="12.75">
      <c r="H228" s="78"/>
      <c r="I228" s="64"/>
      <c r="J228" s="64"/>
      <c r="K228" s="64"/>
      <c r="L228" s="64"/>
      <c r="M228" s="64"/>
      <c r="N228" s="64"/>
      <c r="O228" s="64"/>
      <c r="P228" s="64"/>
      <c r="Q228" s="64"/>
      <c r="R228" s="64"/>
      <c r="S228" s="64"/>
      <c r="T228" s="64"/>
      <c r="U228" s="64"/>
      <c r="V228" s="64"/>
      <c r="W228" s="64"/>
      <c r="X228" s="64"/>
      <c r="Y228" s="64"/>
      <c r="Z228" s="64"/>
      <c r="AA228" s="64"/>
      <c r="AB228" s="64"/>
      <c r="AC228" s="64"/>
      <c r="AD228" s="64"/>
      <c r="AE228" s="64"/>
      <c r="AF228" s="64"/>
    </row>
    <row r="229" spans="8:32" ht="3" customHeight="1">
      <c r="H229" s="78"/>
      <c r="I229" s="64"/>
      <c r="J229" s="64"/>
      <c r="K229" s="64"/>
      <c r="L229" s="64"/>
      <c r="M229" s="64"/>
      <c r="N229" s="64"/>
      <c r="O229" s="64"/>
      <c r="P229" s="64"/>
      <c r="Q229" s="64"/>
      <c r="R229" s="64"/>
      <c r="S229" s="64"/>
      <c r="T229" s="64"/>
      <c r="U229" s="64"/>
      <c r="V229" s="64"/>
      <c r="W229" s="64"/>
      <c r="X229" s="64"/>
      <c r="Y229" s="64"/>
      <c r="Z229" s="64"/>
      <c r="AA229" s="64"/>
      <c r="AB229" s="64"/>
      <c r="AC229" s="64"/>
      <c r="AD229" s="64"/>
      <c r="AE229" s="64"/>
      <c r="AF229" s="64"/>
    </row>
    <row r="230" spans="8:32" ht="12.75">
      <c r="H230" s="42" t="s">
        <v>159</v>
      </c>
      <c r="I230" s="64"/>
      <c r="J230" s="64"/>
      <c r="K230" s="64"/>
      <c r="L230" s="64"/>
      <c r="M230" s="64"/>
      <c r="N230" s="64"/>
      <c r="O230" s="64"/>
      <c r="P230" s="64"/>
      <c r="Q230" s="64"/>
      <c r="R230" s="64"/>
      <c r="S230" s="64"/>
      <c r="T230" s="64"/>
      <c r="U230" s="64"/>
      <c r="V230" s="64"/>
      <c r="W230" s="64"/>
      <c r="X230" s="64"/>
      <c r="Y230" s="64"/>
      <c r="Z230" s="64"/>
      <c r="AA230" s="64"/>
      <c r="AB230" s="64"/>
      <c r="AC230" s="64"/>
      <c r="AD230" s="64"/>
      <c r="AE230" s="64"/>
      <c r="AF230" s="64"/>
    </row>
    <row r="231" spans="8:32" ht="12.75">
      <c r="H231" s="114" t="str">
        <f>+G165</f>
        <v>30.06.05</v>
      </c>
      <c r="I231" s="64"/>
      <c r="J231" s="64"/>
      <c r="K231" s="64"/>
      <c r="L231" s="64"/>
      <c r="M231" s="64"/>
      <c r="N231" s="64"/>
      <c r="O231" s="64"/>
      <c r="P231" s="64"/>
      <c r="Q231" s="64"/>
      <c r="R231" s="64"/>
      <c r="S231" s="64"/>
      <c r="T231" s="64"/>
      <c r="U231" s="64"/>
      <c r="V231" s="64"/>
      <c r="W231" s="64"/>
      <c r="X231" s="64"/>
      <c r="Y231" s="64"/>
      <c r="Z231" s="64"/>
      <c r="AA231" s="64"/>
      <c r="AB231" s="64"/>
      <c r="AC231" s="64"/>
      <c r="AD231" s="64"/>
      <c r="AE231" s="64"/>
      <c r="AF231" s="64"/>
    </row>
    <row r="232" spans="8:32" ht="12.75">
      <c r="H232" s="92" t="s">
        <v>1</v>
      </c>
      <c r="I232" s="64"/>
      <c r="J232" s="64"/>
      <c r="K232" s="64"/>
      <c r="L232" s="64"/>
      <c r="M232" s="64"/>
      <c r="N232" s="64"/>
      <c r="O232" s="64"/>
      <c r="P232" s="64"/>
      <c r="Q232" s="64"/>
      <c r="R232" s="64"/>
      <c r="S232" s="64"/>
      <c r="T232" s="64"/>
      <c r="U232" s="64"/>
      <c r="V232" s="64"/>
      <c r="W232" s="64"/>
      <c r="X232" s="64"/>
      <c r="Y232" s="64"/>
      <c r="Z232" s="64"/>
      <c r="AA232" s="64"/>
      <c r="AB232" s="64"/>
      <c r="AC232" s="64"/>
      <c r="AD232" s="64"/>
      <c r="AE232" s="64"/>
      <c r="AF232" s="64"/>
    </row>
    <row r="233" spans="9:32" ht="12.75">
      <c r="I233" s="64"/>
      <c r="J233" s="64"/>
      <c r="K233" s="64"/>
      <c r="L233" s="64"/>
      <c r="M233" s="64"/>
      <c r="N233" s="64"/>
      <c r="O233" s="64"/>
      <c r="P233" s="64"/>
      <c r="Q233" s="64"/>
      <c r="R233" s="64"/>
      <c r="S233" s="64"/>
      <c r="T233" s="64"/>
      <c r="U233" s="64"/>
      <c r="V233" s="64"/>
      <c r="W233" s="64"/>
      <c r="X233" s="64"/>
      <c r="Y233" s="64"/>
      <c r="Z233" s="64"/>
      <c r="AA233" s="64"/>
      <c r="AB233" s="64"/>
      <c r="AC233" s="64"/>
      <c r="AD233" s="64"/>
      <c r="AE233" s="64"/>
      <c r="AF233" s="64"/>
    </row>
    <row r="234" spans="2:32" ht="13.5" thickBot="1">
      <c r="B234" s="5" t="s">
        <v>166</v>
      </c>
      <c r="H234" s="16">
        <f>+'[3]6.Borrowing'!G40</f>
        <v>18190</v>
      </c>
      <c r="I234" s="64"/>
      <c r="J234" s="64"/>
      <c r="K234" s="64"/>
      <c r="L234" s="64"/>
      <c r="M234" s="64"/>
      <c r="N234" s="64"/>
      <c r="O234" s="64"/>
      <c r="P234" s="64"/>
      <c r="Q234" s="64"/>
      <c r="R234" s="64"/>
      <c r="S234" s="64"/>
      <c r="T234" s="64"/>
      <c r="U234" s="64"/>
      <c r="V234" s="64"/>
      <c r="W234" s="64"/>
      <c r="X234" s="64"/>
      <c r="Y234" s="64"/>
      <c r="Z234" s="64"/>
      <c r="AA234" s="64"/>
      <c r="AB234" s="64"/>
      <c r="AC234" s="64"/>
      <c r="AD234" s="64"/>
      <c r="AE234" s="64"/>
      <c r="AF234" s="64"/>
    </row>
    <row r="235" spans="9:32" ht="13.5" thickTop="1">
      <c r="I235" s="64"/>
      <c r="J235" s="64"/>
      <c r="K235" s="64"/>
      <c r="L235" s="64"/>
      <c r="M235" s="64"/>
      <c r="N235" s="64"/>
      <c r="O235" s="64"/>
      <c r="P235" s="64"/>
      <c r="Q235" s="64"/>
      <c r="R235" s="64"/>
      <c r="S235" s="64"/>
      <c r="T235" s="64"/>
      <c r="U235" s="64"/>
      <c r="V235" s="64"/>
      <c r="W235" s="64"/>
      <c r="X235" s="64"/>
      <c r="Y235" s="64"/>
      <c r="Z235" s="64"/>
      <c r="AA235" s="64"/>
      <c r="AB235" s="64"/>
      <c r="AC235" s="64"/>
      <c r="AD235" s="64"/>
      <c r="AE235" s="64"/>
      <c r="AF235" s="64"/>
    </row>
    <row r="236" spans="8:32" ht="12.75">
      <c r="H236" s="78"/>
      <c r="I236" s="64"/>
      <c r="J236" s="64"/>
      <c r="K236" s="64"/>
      <c r="L236" s="64"/>
      <c r="M236" s="64"/>
      <c r="N236" s="64"/>
      <c r="O236" s="64"/>
      <c r="P236" s="64"/>
      <c r="Q236" s="64"/>
      <c r="R236" s="64"/>
      <c r="S236" s="64"/>
      <c r="T236" s="64"/>
      <c r="U236" s="64"/>
      <c r="V236" s="64"/>
      <c r="W236" s="64"/>
      <c r="X236" s="64"/>
      <c r="Y236" s="64"/>
      <c r="Z236" s="64"/>
      <c r="AA236" s="64"/>
      <c r="AB236" s="64"/>
      <c r="AC236" s="64"/>
      <c r="AD236" s="64"/>
      <c r="AE236" s="64"/>
      <c r="AF236" s="64"/>
    </row>
    <row r="237" spans="8:32" ht="12.75">
      <c r="H237" s="78"/>
      <c r="I237" s="64"/>
      <c r="J237" s="64"/>
      <c r="K237" s="64"/>
      <c r="L237" s="64"/>
      <c r="M237" s="64"/>
      <c r="N237" s="64"/>
      <c r="O237" s="64"/>
      <c r="P237" s="64"/>
      <c r="Q237" s="64"/>
      <c r="R237" s="64"/>
      <c r="S237" s="64"/>
      <c r="T237" s="64"/>
      <c r="U237" s="64"/>
      <c r="V237" s="64"/>
      <c r="W237" s="64"/>
      <c r="X237" s="64"/>
      <c r="Y237" s="64"/>
      <c r="Z237" s="64"/>
      <c r="AA237" s="64"/>
      <c r="AB237" s="64"/>
      <c r="AC237" s="64"/>
      <c r="AD237" s="64"/>
      <c r="AE237" s="64"/>
      <c r="AF237" s="64"/>
    </row>
    <row r="238" spans="8:32" ht="12.75">
      <c r="H238" s="78"/>
      <c r="I238" s="64"/>
      <c r="J238" s="64"/>
      <c r="K238" s="64"/>
      <c r="L238" s="64"/>
      <c r="M238" s="64"/>
      <c r="N238" s="64"/>
      <c r="O238" s="64"/>
      <c r="P238" s="64"/>
      <c r="Q238" s="64"/>
      <c r="R238" s="64"/>
      <c r="S238" s="64"/>
      <c r="T238" s="64"/>
      <c r="U238" s="64"/>
      <c r="V238" s="64"/>
      <c r="W238" s="64"/>
      <c r="X238" s="64"/>
      <c r="Y238" s="64"/>
      <c r="Z238" s="64"/>
      <c r="AA238" s="64"/>
      <c r="AB238" s="64"/>
      <c r="AC238" s="64"/>
      <c r="AD238" s="64"/>
      <c r="AE238" s="64"/>
      <c r="AF238" s="64"/>
    </row>
    <row r="239" spans="8:32" ht="12.75">
      <c r="H239" s="78"/>
      <c r="I239" s="64"/>
      <c r="J239" s="64"/>
      <c r="K239" s="64"/>
      <c r="L239" s="64"/>
      <c r="M239" s="64"/>
      <c r="N239" s="64"/>
      <c r="O239" s="64"/>
      <c r="P239" s="64"/>
      <c r="Q239" s="64"/>
      <c r="R239" s="64"/>
      <c r="S239" s="64"/>
      <c r="T239" s="64"/>
      <c r="U239" s="64"/>
      <c r="V239" s="64"/>
      <c r="W239" s="64"/>
      <c r="X239" s="64"/>
      <c r="Y239" s="64"/>
      <c r="Z239" s="64"/>
      <c r="AA239" s="64"/>
      <c r="AB239" s="64"/>
      <c r="AC239" s="64"/>
      <c r="AD239" s="64"/>
      <c r="AE239" s="64"/>
      <c r="AF239" s="64"/>
    </row>
    <row r="240" spans="8:32" ht="12.75">
      <c r="H240" s="78"/>
      <c r="I240" s="64"/>
      <c r="J240" s="64"/>
      <c r="K240" s="64"/>
      <c r="L240" s="64"/>
      <c r="M240" s="64"/>
      <c r="N240" s="64"/>
      <c r="O240" s="64"/>
      <c r="P240" s="64"/>
      <c r="Q240" s="64"/>
      <c r="R240" s="64"/>
      <c r="S240" s="64"/>
      <c r="T240" s="64"/>
      <c r="U240" s="64"/>
      <c r="V240" s="64"/>
      <c r="W240" s="64"/>
      <c r="X240" s="64"/>
      <c r="Y240" s="64"/>
      <c r="Z240" s="64"/>
      <c r="AA240" s="64"/>
      <c r="AB240" s="64"/>
      <c r="AC240" s="64"/>
      <c r="AD240" s="64"/>
      <c r="AE240" s="64"/>
      <c r="AF240" s="64"/>
    </row>
    <row r="241" spans="8:32" ht="12.75">
      <c r="H241" s="78"/>
      <c r="I241" s="64"/>
      <c r="J241" s="64"/>
      <c r="K241" s="64"/>
      <c r="L241" s="64"/>
      <c r="M241" s="64"/>
      <c r="N241" s="64"/>
      <c r="O241" s="64"/>
      <c r="P241" s="64"/>
      <c r="Q241" s="64"/>
      <c r="R241" s="64"/>
      <c r="S241" s="64"/>
      <c r="T241" s="64"/>
      <c r="U241" s="64"/>
      <c r="V241" s="64"/>
      <c r="W241" s="64"/>
      <c r="X241" s="64"/>
      <c r="Y241" s="64"/>
      <c r="Z241" s="64"/>
      <c r="AA241" s="64"/>
      <c r="AB241" s="64"/>
      <c r="AC241" s="64"/>
      <c r="AD241" s="64"/>
      <c r="AE241" s="64"/>
      <c r="AF241" s="64"/>
    </row>
    <row r="242" spans="8:32" ht="12.75">
      <c r="H242" s="78"/>
      <c r="I242" s="64"/>
      <c r="J242" s="64"/>
      <c r="K242" s="64"/>
      <c r="L242" s="64"/>
      <c r="M242" s="64"/>
      <c r="N242" s="64"/>
      <c r="O242" s="64"/>
      <c r="P242" s="64"/>
      <c r="Q242" s="64"/>
      <c r="R242" s="64"/>
      <c r="S242" s="64"/>
      <c r="T242" s="64"/>
      <c r="U242" s="64"/>
      <c r="V242" s="64"/>
      <c r="W242" s="64"/>
      <c r="X242" s="64"/>
      <c r="Y242" s="64"/>
      <c r="Z242" s="64"/>
      <c r="AA242" s="64"/>
      <c r="AB242" s="64"/>
      <c r="AC242" s="64"/>
      <c r="AD242" s="64"/>
      <c r="AE242" s="64"/>
      <c r="AF242" s="64"/>
    </row>
    <row r="243" spans="8:32" ht="12.75">
      <c r="H243" s="78"/>
      <c r="I243" s="64"/>
      <c r="J243" s="64"/>
      <c r="K243" s="64"/>
      <c r="L243" s="64"/>
      <c r="M243" s="64"/>
      <c r="N243" s="64"/>
      <c r="O243" s="64"/>
      <c r="P243" s="64"/>
      <c r="Q243" s="64"/>
      <c r="R243" s="64"/>
      <c r="S243" s="64"/>
      <c r="T243" s="64"/>
      <c r="U243" s="64"/>
      <c r="V243" s="64"/>
      <c r="W243" s="64"/>
      <c r="X243" s="64"/>
      <c r="Y243" s="64"/>
      <c r="Z243" s="64"/>
      <c r="AA243" s="64"/>
      <c r="AB243" s="64"/>
      <c r="AC243" s="64"/>
      <c r="AD243" s="64"/>
      <c r="AE243" s="64"/>
      <c r="AF243" s="64"/>
    </row>
    <row r="244" spans="8:32" ht="12.75">
      <c r="H244" s="78"/>
      <c r="I244" s="64"/>
      <c r="J244" s="64"/>
      <c r="K244" s="64"/>
      <c r="L244" s="64"/>
      <c r="M244" s="64"/>
      <c r="N244" s="64"/>
      <c r="O244" s="64"/>
      <c r="P244" s="64"/>
      <c r="Q244" s="64"/>
      <c r="R244" s="64"/>
      <c r="S244" s="64"/>
      <c r="T244" s="64"/>
      <c r="U244" s="64"/>
      <c r="V244" s="64"/>
      <c r="W244" s="64"/>
      <c r="X244" s="64"/>
      <c r="Y244" s="64"/>
      <c r="Z244" s="64"/>
      <c r="AA244" s="64"/>
      <c r="AB244" s="64"/>
      <c r="AC244" s="64"/>
      <c r="AD244" s="64"/>
      <c r="AE244" s="64"/>
      <c r="AF244" s="64"/>
    </row>
    <row r="245" spans="8:32" ht="12.75">
      <c r="H245" s="78"/>
      <c r="I245" s="64"/>
      <c r="J245" s="64"/>
      <c r="K245" s="64"/>
      <c r="L245" s="64"/>
      <c r="M245" s="64"/>
      <c r="N245" s="64"/>
      <c r="O245" s="64"/>
      <c r="P245" s="64"/>
      <c r="Q245" s="64"/>
      <c r="R245" s="64"/>
      <c r="S245" s="64"/>
      <c r="T245" s="64"/>
      <c r="U245" s="64"/>
      <c r="V245" s="64"/>
      <c r="W245" s="64"/>
      <c r="X245" s="64"/>
      <c r="Y245" s="64"/>
      <c r="Z245" s="64"/>
      <c r="AA245" s="64"/>
      <c r="AB245" s="64"/>
      <c r="AC245" s="64"/>
      <c r="AD245" s="64"/>
      <c r="AE245" s="64"/>
      <c r="AF245" s="64"/>
    </row>
    <row r="246" spans="8:32" ht="12.75">
      <c r="H246" s="78"/>
      <c r="I246" s="64"/>
      <c r="J246" s="64"/>
      <c r="K246" s="64"/>
      <c r="L246" s="64"/>
      <c r="M246" s="64"/>
      <c r="N246" s="64"/>
      <c r="O246" s="64"/>
      <c r="P246" s="64"/>
      <c r="Q246" s="64"/>
      <c r="R246" s="64"/>
      <c r="S246" s="64"/>
      <c r="T246" s="64"/>
      <c r="U246" s="64"/>
      <c r="V246" s="64"/>
      <c r="W246" s="64"/>
      <c r="X246" s="64"/>
      <c r="Y246" s="64"/>
      <c r="Z246" s="64"/>
      <c r="AA246" s="64"/>
      <c r="AB246" s="64"/>
      <c r="AC246" s="64"/>
      <c r="AD246" s="64"/>
      <c r="AE246" s="64"/>
      <c r="AF246" s="64"/>
    </row>
    <row r="247" spans="8:32" ht="12.75">
      <c r="H247" s="78"/>
      <c r="I247" s="64"/>
      <c r="J247" s="64"/>
      <c r="K247" s="64"/>
      <c r="L247" s="64"/>
      <c r="M247" s="64"/>
      <c r="N247" s="64"/>
      <c r="O247" s="64"/>
      <c r="P247" s="64"/>
      <c r="Q247" s="64"/>
      <c r="R247" s="64"/>
      <c r="S247" s="64"/>
      <c r="T247" s="64"/>
      <c r="U247" s="64"/>
      <c r="V247" s="64"/>
      <c r="W247" s="64"/>
      <c r="X247" s="64"/>
      <c r="Y247" s="64"/>
      <c r="Z247" s="64"/>
      <c r="AA247" s="64"/>
      <c r="AB247" s="64"/>
      <c r="AC247" s="64"/>
      <c r="AD247" s="64"/>
      <c r="AE247" s="64"/>
      <c r="AF247" s="64"/>
    </row>
    <row r="248" spans="8:32" ht="12.75">
      <c r="H248" s="78"/>
      <c r="I248" s="64"/>
      <c r="J248" s="64"/>
      <c r="K248" s="64"/>
      <c r="L248" s="64"/>
      <c r="M248" s="64"/>
      <c r="N248" s="64"/>
      <c r="O248" s="64"/>
      <c r="P248" s="64"/>
      <c r="Q248" s="64"/>
      <c r="R248" s="64"/>
      <c r="S248" s="64"/>
      <c r="T248" s="64"/>
      <c r="U248" s="64"/>
      <c r="V248" s="64"/>
      <c r="W248" s="64"/>
      <c r="X248" s="64"/>
      <c r="Y248" s="64"/>
      <c r="Z248" s="64"/>
      <c r="AA248" s="64"/>
      <c r="AB248" s="64"/>
      <c r="AC248" s="64"/>
      <c r="AD248" s="64"/>
      <c r="AE248" s="64"/>
      <c r="AF248" s="64"/>
    </row>
    <row r="249" spans="8:32" ht="12.75">
      <c r="H249" s="78"/>
      <c r="I249" s="64"/>
      <c r="J249" s="64"/>
      <c r="K249" s="64"/>
      <c r="L249" s="64"/>
      <c r="M249" s="64"/>
      <c r="N249" s="64"/>
      <c r="O249" s="64"/>
      <c r="P249" s="64"/>
      <c r="Q249" s="64"/>
      <c r="R249" s="64"/>
      <c r="S249" s="64"/>
      <c r="T249" s="64"/>
      <c r="U249" s="64"/>
      <c r="V249" s="64"/>
      <c r="W249" s="64"/>
      <c r="X249" s="64"/>
      <c r="Y249" s="64"/>
      <c r="Z249" s="64"/>
      <c r="AA249" s="64"/>
      <c r="AB249" s="64"/>
      <c r="AC249" s="64"/>
      <c r="AD249" s="64"/>
      <c r="AE249" s="64"/>
      <c r="AF249" s="64"/>
    </row>
    <row r="250" spans="8:32" ht="12.75">
      <c r="H250" s="78"/>
      <c r="I250" s="64"/>
      <c r="J250" s="64"/>
      <c r="K250" s="64"/>
      <c r="L250" s="64"/>
      <c r="M250" s="64"/>
      <c r="N250" s="64"/>
      <c r="O250" s="64"/>
      <c r="P250" s="64"/>
      <c r="Q250" s="64"/>
      <c r="R250" s="64"/>
      <c r="S250" s="64"/>
      <c r="T250" s="64"/>
      <c r="U250" s="64"/>
      <c r="V250" s="64"/>
      <c r="W250" s="64"/>
      <c r="X250" s="64"/>
      <c r="Y250" s="64"/>
      <c r="Z250" s="64"/>
      <c r="AA250" s="64"/>
      <c r="AB250" s="64"/>
      <c r="AC250" s="64"/>
      <c r="AD250" s="64"/>
      <c r="AE250" s="64"/>
      <c r="AF250" s="64"/>
    </row>
    <row r="251" spans="8:32" ht="12.75">
      <c r="H251" s="78"/>
      <c r="I251" s="64"/>
      <c r="J251" s="64"/>
      <c r="K251" s="64"/>
      <c r="L251" s="64"/>
      <c r="M251" s="64"/>
      <c r="N251" s="64"/>
      <c r="O251" s="64"/>
      <c r="P251" s="64"/>
      <c r="Q251" s="64"/>
      <c r="R251" s="64"/>
      <c r="S251" s="64"/>
      <c r="T251" s="64"/>
      <c r="U251" s="64"/>
      <c r="V251" s="64"/>
      <c r="W251" s="64"/>
      <c r="X251" s="64"/>
      <c r="Y251" s="64"/>
      <c r="Z251" s="64"/>
      <c r="AA251" s="64"/>
      <c r="AB251" s="64"/>
      <c r="AC251" s="64"/>
      <c r="AD251" s="64"/>
      <c r="AE251" s="64"/>
      <c r="AF251" s="64"/>
    </row>
    <row r="252" spans="8:32" ht="12.75">
      <c r="H252" s="78"/>
      <c r="I252" s="64"/>
      <c r="J252" s="64"/>
      <c r="K252" s="64"/>
      <c r="L252" s="64"/>
      <c r="M252" s="64"/>
      <c r="N252" s="64"/>
      <c r="O252" s="64"/>
      <c r="P252" s="64"/>
      <c r="Q252" s="64"/>
      <c r="R252" s="64"/>
      <c r="S252" s="64"/>
      <c r="T252" s="64"/>
      <c r="U252" s="64"/>
      <c r="V252" s="64"/>
      <c r="W252" s="64"/>
      <c r="X252" s="64"/>
      <c r="Y252" s="64"/>
      <c r="Z252" s="64"/>
      <c r="AA252" s="64"/>
      <c r="AB252" s="64"/>
      <c r="AC252" s="64"/>
      <c r="AD252" s="64"/>
      <c r="AE252" s="64"/>
      <c r="AF252" s="64"/>
    </row>
    <row r="253" spans="8:32" ht="12.75">
      <c r="H253" s="78"/>
      <c r="I253" s="64"/>
      <c r="J253" s="64"/>
      <c r="K253" s="64"/>
      <c r="L253" s="64"/>
      <c r="M253" s="64"/>
      <c r="N253" s="64"/>
      <c r="O253" s="64"/>
      <c r="P253" s="64"/>
      <c r="Q253" s="64"/>
      <c r="R253" s="64"/>
      <c r="S253" s="64"/>
      <c r="T253" s="64"/>
      <c r="U253" s="64"/>
      <c r="V253" s="64"/>
      <c r="W253" s="64"/>
      <c r="X253" s="64"/>
      <c r="Y253" s="64"/>
      <c r="Z253" s="64"/>
      <c r="AA253" s="64"/>
      <c r="AB253" s="64"/>
      <c r="AC253" s="64"/>
      <c r="AD253" s="64"/>
      <c r="AE253" s="64"/>
      <c r="AF253" s="64"/>
    </row>
    <row r="254" spans="1:32" ht="12.75">
      <c r="A254" s="66" t="s">
        <v>167</v>
      </c>
      <c r="B254" s="7" t="s">
        <v>168</v>
      </c>
      <c r="H254" s="78"/>
      <c r="I254" s="64"/>
      <c r="J254" s="64"/>
      <c r="K254" s="64"/>
      <c r="L254" s="64"/>
      <c r="M254" s="64"/>
      <c r="N254" s="64"/>
      <c r="O254" s="64"/>
      <c r="P254" s="64"/>
      <c r="Q254" s="64"/>
      <c r="R254" s="64"/>
      <c r="S254" s="64"/>
      <c r="T254" s="64"/>
      <c r="U254" s="64"/>
      <c r="V254" s="64"/>
      <c r="W254" s="64"/>
      <c r="X254" s="64"/>
      <c r="Y254" s="64"/>
      <c r="Z254" s="64"/>
      <c r="AA254" s="64"/>
      <c r="AB254" s="64"/>
      <c r="AC254" s="64"/>
      <c r="AD254" s="64"/>
      <c r="AE254" s="64"/>
      <c r="AF254" s="64"/>
    </row>
    <row r="255" spans="8:32" ht="12.75">
      <c r="H255" s="78"/>
      <c r="I255" s="64"/>
      <c r="J255" s="64"/>
      <c r="K255" s="64"/>
      <c r="L255" s="64"/>
      <c r="M255" s="64"/>
      <c r="N255" s="64"/>
      <c r="O255" s="64"/>
      <c r="P255" s="64"/>
      <c r="Q255" s="64"/>
      <c r="R255" s="64"/>
      <c r="S255" s="64"/>
      <c r="T255" s="64"/>
      <c r="U255" s="64"/>
      <c r="V255" s="64"/>
      <c r="W255" s="64"/>
      <c r="X255" s="64"/>
      <c r="Y255" s="64"/>
      <c r="Z255" s="64"/>
      <c r="AA255" s="64"/>
      <c r="AB255" s="64"/>
      <c r="AC255" s="64"/>
      <c r="AD255" s="64"/>
      <c r="AE255" s="64"/>
      <c r="AF255" s="64"/>
    </row>
    <row r="256" spans="8:32" ht="12.75">
      <c r="H256" s="78"/>
      <c r="I256" s="64"/>
      <c r="J256" s="64"/>
      <c r="K256" s="64"/>
      <c r="L256" s="64"/>
      <c r="M256" s="64"/>
      <c r="N256" s="64"/>
      <c r="O256" s="64"/>
      <c r="P256" s="64"/>
      <c r="Q256" s="64"/>
      <c r="R256" s="64"/>
      <c r="S256" s="64"/>
      <c r="T256" s="64"/>
      <c r="U256" s="64"/>
      <c r="V256" s="64"/>
      <c r="W256" s="64"/>
      <c r="X256" s="64"/>
      <c r="Y256" s="64"/>
      <c r="Z256" s="64"/>
      <c r="AA256" s="64"/>
      <c r="AB256" s="64"/>
      <c r="AC256" s="64"/>
      <c r="AD256" s="64"/>
      <c r="AE256" s="64"/>
      <c r="AF256" s="64"/>
    </row>
    <row r="257" spans="8:32" ht="12.75">
      <c r="H257" s="78"/>
      <c r="I257" s="64"/>
      <c r="J257" s="64"/>
      <c r="K257" s="64"/>
      <c r="L257" s="64"/>
      <c r="M257" s="64"/>
      <c r="N257" s="64"/>
      <c r="O257" s="64"/>
      <c r="P257" s="64"/>
      <c r="Q257" s="64"/>
      <c r="R257" s="64"/>
      <c r="S257" s="64"/>
      <c r="T257" s="64"/>
      <c r="U257" s="64"/>
      <c r="V257" s="64"/>
      <c r="W257" s="64"/>
      <c r="X257" s="64"/>
      <c r="Y257" s="64"/>
      <c r="Z257" s="64"/>
      <c r="AA257" s="64"/>
      <c r="AB257" s="64"/>
      <c r="AC257" s="64"/>
      <c r="AD257" s="64"/>
      <c r="AE257" s="64"/>
      <c r="AF257" s="64"/>
    </row>
    <row r="258" spans="8:32" ht="12.75">
      <c r="H258" s="78"/>
      <c r="I258" s="64"/>
      <c r="J258" s="64"/>
      <c r="K258" s="64"/>
      <c r="L258" s="64"/>
      <c r="M258" s="64"/>
      <c r="N258" s="64"/>
      <c r="O258" s="64"/>
      <c r="P258" s="64"/>
      <c r="Q258" s="64"/>
      <c r="R258" s="64"/>
      <c r="S258" s="64"/>
      <c r="T258" s="64"/>
      <c r="U258" s="64"/>
      <c r="V258" s="64"/>
      <c r="W258" s="64"/>
      <c r="X258" s="64"/>
      <c r="Y258" s="64"/>
      <c r="Z258" s="64"/>
      <c r="AA258" s="64"/>
      <c r="AB258" s="64"/>
      <c r="AC258" s="64"/>
      <c r="AD258" s="64"/>
      <c r="AE258" s="64"/>
      <c r="AF258" s="64"/>
    </row>
    <row r="259" spans="8:32" ht="12.75">
      <c r="H259" s="78"/>
      <c r="I259" s="64"/>
      <c r="J259" s="64"/>
      <c r="K259" s="64"/>
      <c r="L259" s="64"/>
      <c r="M259" s="64"/>
      <c r="N259" s="64"/>
      <c r="O259" s="64"/>
      <c r="P259" s="64"/>
      <c r="Q259" s="64"/>
      <c r="R259" s="64"/>
      <c r="S259" s="64"/>
      <c r="T259" s="64"/>
      <c r="U259" s="64"/>
      <c r="V259" s="64"/>
      <c r="W259" s="64"/>
      <c r="X259" s="64"/>
      <c r="Y259" s="64"/>
      <c r="Z259" s="64"/>
      <c r="AA259" s="64"/>
      <c r="AB259" s="64"/>
      <c r="AC259" s="64"/>
      <c r="AD259" s="64"/>
      <c r="AE259" s="64"/>
      <c r="AF259" s="64"/>
    </row>
    <row r="260" spans="1:32" ht="12.75">
      <c r="A260" s="66" t="s">
        <v>169</v>
      </c>
      <c r="B260" s="7" t="s">
        <v>170</v>
      </c>
      <c r="H260" s="78"/>
      <c r="I260" s="64"/>
      <c r="J260" s="64"/>
      <c r="K260" s="64"/>
      <c r="L260" s="64"/>
      <c r="M260" s="64"/>
      <c r="N260" s="64"/>
      <c r="O260" s="64"/>
      <c r="P260" s="64"/>
      <c r="Q260" s="64"/>
      <c r="R260" s="64"/>
      <c r="S260" s="64"/>
      <c r="T260" s="64"/>
      <c r="U260" s="64"/>
      <c r="V260" s="64"/>
      <c r="W260" s="64"/>
      <c r="X260" s="64"/>
      <c r="Y260" s="64"/>
      <c r="Z260" s="64"/>
      <c r="AA260" s="64"/>
      <c r="AB260" s="64"/>
      <c r="AC260" s="64"/>
      <c r="AD260" s="64"/>
      <c r="AE260" s="64"/>
      <c r="AF260" s="64"/>
    </row>
    <row r="261" spans="8:32" ht="12.75">
      <c r="H261" s="78"/>
      <c r="I261" s="64"/>
      <c r="J261" s="64"/>
      <c r="K261" s="64"/>
      <c r="L261" s="64"/>
      <c r="M261" s="64"/>
      <c r="N261" s="64"/>
      <c r="O261" s="64"/>
      <c r="P261" s="64"/>
      <c r="Q261" s="64"/>
      <c r="R261" s="64"/>
      <c r="S261" s="64"/>
      <c r="T261" s="64"/>
      <c r="U261" s="64"/>
      <c r="V261" s="64"/>
      <c r="W261" s="64"/>
      <c r="X261" s="64"/>
      <c r="Y261" s="64"/>
      <c r="Z261" s="64"/>
      <c r="AA261" s="64"/>
      <c r="AB261" s="64"/>
      <c r="AC261" s="64"/>
      <c r="AD261" s="64"/>
      <c r="AE261" s="64"/>
      <c r="AF261" s="64"/>
    </row>
    <row r="262" spans="8:32" ht="12.75">
      <c r="H262" s="78"/>
      <c r="I262" s="64"/>
      <c r="J262" s="64"/>
      <c r="K262" s="64"/>
      <c r="L262" s="64"/>
      <c r="M262" s="64"/>
      <c r="N262" s="64"/>
      <c r="O262" s="64"/>
      <c r="P262" s="64"/>
      <c r="Q262" s="64"/>
      <c r="R262" s="64"/>
      <c r="S262" s="64"/>
      <c r="T262" s="64"/>
      <c r="U262" s="64"/>
      <c r="V262" s="64"/>
      <c r="W262" s="64"/>
      <c r="X262" s="64"/>
      <c r="Y262" s="64"/>
      <c r="Z262" s="64"/>
      <c r="AA262" s="64"/>
      <c r="AB262" s="64"/>
      <c r="AC262" s="64"/>
      <c r="AD262" s="64"/>
      <c r="AE262" s="64"/>
      <c r="AF262" s="64"/>
    </row>
    <row r="263" spans="8:32" ht="12.75">
      <c r="H263" s="78"/>
      <c r="I263" s="64"/>
      <c r="J263" s="64"/>
      <c r="K263" s="64"/>
      <c r="L263" s="64"/>
      <c r="M263" s="64"/>
      <c r="N263" s="64"/>
      <c r="O263" s="64"/>
      <c r="P263" s="64"/>
      <c r="Q263" s="64"/>
      <c r="R263" s="64"/>
      <c r="S263" s="64"/>
      <c r="T263" s="64"/>
      <c r="U263" s="64"/>
      <c r="V263" s="64"/>
      <c r="W263" s="64"/>
      <c r="X263" s="64"/>
      <c r="Y263" s="64"/>
      <c r="Z263" s="64"/>
      <c r="AA263" s="64"/>
      <c r="AB263" s="64"/>
      <c r="AC263" s="64"/>
      <c r="AD263" s="64"/>
      <c r="AE263" s="64"/>
      <c r="AF263" s="64"/>
    </row>
    <row r="264" spans="8:32" ht="12.75">
      <c r="H264" s="78"/>
      <c r="I264" s="64"/>
      <c r="J264" s="64"/>
      <c r="K264" s="64"/>
      <c r="L264" s="64"/>
      <c r="M264" s="64"/>
      <c r="N264" s="64"/>
      <c r="O264" s="64"/>
      <c r="P264" s="64"/>
      <c r="Q264" s="64"/>
      <c r="R264" s="64"/>
      <c r="S264" s="64"/>
      <c r="T264" s="64"/>
      <c r="U264" s="64"/>
      <c r="V264" s="64"/>
      <c r="W264" s="64"/>
      <c r="X264" s="64"/>
      <c r="Y264" s="64"/>
      <c r="Z264" s="64"/>
      <c r="AA264" s="64"/>
      <c r="AB264" s="64"/>
      <c r="AC264" s="64"/>
      <c r="AD264" s="64"/>
      <c r="AE264" s="64"/>
      <c r="AF264" s="64"/>
    </row>
    <row r="265" spans="8:32" ht="12.75">
      <c r="H265" s="78"/>
      <c r="I265" s="64"/>
      <c r="J265" s="64"/>
      <c r="K265" s="64"/>
      <c r="L265" s="64"/>
      <c r="M265" s="64"/>
      <c r="N265" s="64"/>
      <c r="O265" s="64"/>
      <c r="P265" s="64"/>
      <c r="Q265" s="64"/>
      <c r="R265" s="64"/>
      <c r="S265" s="64"/>
      <c r="T265" s="64"/>
      <c r="U265" s="64"/>
      <c r="V265" s="64"/>
      <c r="W265" s="64"/>
      <c r="X265" s="64"/>
      <c r="Y265" s="64"/>
      <c r="Z265" s="64"/>
      <c r="AA265" s="64"/>
      <c r="AB265" s="64"/>
      <c r="AC265" s="64"/>
      <c r="AD265" s="64"/>
      <c r="AE265" s="64"/>
      <c r="AF265" s="64"/>
    </row>
    <row r="266" spans="1:32" ht="12.75">
      <c r="A266" s="66" t="s">
        <v>171</v>
      </c>
      <c r="B266" s="7" t="s">
        <v>172</v>
      </c>
      <c r="H266" s="78"/>
      <c r="I266" s="64"/>
      <c r="J266" s="64"/>
      <c r="K266" s="64"/>
      <c r="L266" s="64"/>
      <c r="M266" s="64"/>
      <c r="N266" s="64"/>
      <c r="O266" s="64"/>
      <c r="P266" s="64"/>
      <c r="Q266" s="64"/>
      <c r="R266" s="64"/>
      <c r="S266" s="64"/>
      <c r="T266" s="64"/>
      <c r="U266" s="64"/>
      <c r="V266" s="64"/>
      <c r="W266" s="64"/>
      <c r="X266" s="64"/>
      <c r="Y266" s="64"/>
      <c r="Z266" s="64"/>
      <c r="AA266" s="64"/>
      <c r="AB266" s="64"/>
      <c r="AC266" s="64"/>
      <c r="AD266" s="64"/>
      <c r="AE266" s="64"/>
      <c r="AF266" s="64"/>
    </row>
    <row r="267" spans="1:32" ht="12.75">
      <c r="A267" s="67"/>
      <c r="B267" s="7"/>
      <c r="H267" s="78"/>
      <c r="I267" s="64"/>
      <c r="J267" s="64"/>
      <c r="K267" s="64"/>
      <c r="L267" s="64"/>
      <c r="M267" s="64"/>
      <c r="N267" s="64"/>
      <c r="O267" s="64"/>
      <c r="P267" s="64"/>
      <c r="Q267" s="64"/>
      <c r="R267" s="64"/>
      <c r="S267" s="64"/>
      <c r="T267" s="64"/>
      <c r="U267" s="64"/>
      <c r="V267" s="64"/>
      <c r="W267" s="64"/>
      <c r="X267" s="64"/>
      <c r="Y267" s="64"/>
      <c r="Z267" s="64"/>
      <c r="AA267" s="64"/>
      <c r="AB267" s="64"/>
      <c r="AC267" s="64"/>
      <c r="AD267" s="64"/>
      <c r="AE267" s="64"/>
      <c r="AF267" s="64"/>
    </row>
    <row r="268" spans="1:32" ht="12.75">
      <c r="A268" s="67"/>
      <c r="B268" s="75"/>
      <c r="H268" s="8" t="s">
        <v>191</v>
      </c>
      <c r="I268" s="64"/>
      <c r="J268" s="64"/>
      <c r="K268" s="64"/>
      <c r="L268" s="64"/>
      <c r="M268" s="64"/>
      <c r="N268" s="64"/>
      <c r="O268" s="64"/>
      <c r="P268" s="64"/>
      <c r="Q268" s="64"/>
      <c r="R268" s="64"/>
      <c r="S268" s="64"/>
      <c r="T268" s="64"/>
      <c r="U268" s="64"/>
      <c r="V268" s="64"/>
      <c r="W268" s="64"/>
      <c r="X268" s="64"/>
      <c r="Y268" s="64"/>
      <c r="Z268" s="64"/>
      <c r="AA268" s="64"/>
      <c r="AB268" s="64"/>
      <c r="AC268" s="64"/>
      <c r="AD268" s="64"/>
      <c r="AE268" s="64"/>
      <c r="AF268" s="64"/>
    </row>
    <row r="269" spans="1:32" ht="12.75">
      <c r="A269" s="67"/>
      <c r="B269" s="7"/>
      <c r="G269" s="42" t="s">
        <v>211</v>
      </c>
      <c r="H269" s="42" t="s">
        <v>178</v>
      </c>
      <c r="I269" s="64"/>
      <c r="J269" s="64"/>
      <c r="K269" s="64"/>
      <c r="L269" s="64"/>
      <c r="M269" s="64"/>
      <c r="N269" s="64"/>
      <c r="O269" s="64"/>
      <c r="P269" s="64"/>
      <c r="Q269" s="64"/>
      <c r="R269" s="64"/>
      <c r="S269" s="64"/>
      <c r="T269" s="64"/>
      <c r="U269" s="64"/>
      <c r="V269" s="64"/>
      <c r="W269" s="64"/>
      <c r="X269" s="64"/>
      <c r="Y269" s="64"/>
      <c r="Z269" s="64"/>
      <c r="AA269" s="64"/>
      <c r="AB269" s="64"/>
      <c r="AC269" s="64"/>
      <c r="AD269" s="64"/>
      <c r="AE269" s="64"/>
      <c r="AF269" s="64"/>
    </row>
    <row r="270" spans="1:32" ht="12.75">
      <c r="A270" s="67"/>
      <c r="B270" s="7"/>
      <c r="G270" s="42" t="s">
        <v>73</v>
      </c>
      <c r="H270" s="42" t="s">
        <v>73</v>
      </c>
      <c r="I270" s="64"/>
      <c r="J270" s="64"/>
      <c r="K270" s="64"/>
      <c r="L270" s="64"/>
      <c r="M270" s="64"/>
      <c r="N270" s="64"/>
      <c r="O270" s="64"/>
      <c r="P270" s="64"/>
      <c r="Q270" s="64"/>
      <c r="R270" s="64"/>
      <c r="S270" s="64"/>
      <c r="T270" s="64"/>
      <c r="U270" s="64"/>
      <c r="V270" s="64"/>
      <c r="W270" s="64"/>
      <c r="X270" s="64"/>
      <c r="Y270" s="64"/>
      <c r="Z270" s="64"/>
      <c r="AA270" s="64"/>
      <c r="AB270" s="64"/>
      <c r="AC270" s="64"/>
      <c r="AD270" s="64"/>
      <c r="AE270" s="64"/>
      <c r="AF270" s="64"/>
    </row>
    <row r="271" spans="7:32" ht="12.75">
      <c r="G271" s="42" t="s">
        <v>194</v>
      </c>
      <c r="H271" s="42" t="s">
        <v>194</v>
      </c>
      <c r="I271" s="64"/>
      <c r="J271" s="64"/>
      <c r="K271" s="64"/>
      <c r="L271" s="64"/>
      <c r="M271" s="64"/>
      <c r="N271" s="64"/>
      <c r="O271" s="64"/>
      <c r="P271" s="64"/>
      <c r="Q271" s="64"/>
      <c r="R271" s="64"/>
      <c r="S271" s="64"/>
      <c r="T271" s="64"/>
      <c r="U271" s="64"/>
      <c r="V271" s="64"/>
      <c r="W271" s="64"/>
      <c r="X271" s="64"/>
      <c r="Y271" s="64"/>
      <c r="Z271" s="64"/>
      <c r="AA271" s="64"/>
      <c r="AB271" s="64"/>
      <c r="AC271" s="64"/>
      <c r="AD271" s="64"/>
      <c r="AE271" s="64"/>
      <c r="AF271" s="64"/>
    </row>
    <row r="272" spans="2:32" ht="12.75">
      <c r="B272" s="75" t="s">
        <v>173</v>
      </c>
      <c r="G272" s="42" t="s">
        <v>1</v>
      </c>
      <c r="H272" s="42" t="s">
        <v>1</v>
      </c>
      <c r="I272" s="64"/>
      <c r="J272" s="64"/>
      <c r="K272" s="64"/>
      <c r="L272" s="64"/>
      <c r="M272" s="64"/>
      <c r="N272" s="64"/>
      <c r="O272" s="64"/>
      <c r="P272" s="64"/>
      <c r="Q272" s="64"/>
      <c r="R272" s="64"/>
      <c r="S272" s="64"/>
      <c r="T272" s="64"/>
      <c r="U272" s="64"/>
      <c r="V272" s="64"/>
      <c r="W272" s="64"/>
      <c r="X272" s="64"/>
      <c r="Y272" s="64"/>
      <c r="Z272" s="64"/>
      <c r="AA272" s="64"/>
      <c r="AB272" s="64"/>
      <c r="AC272" s="64"/>
      <c r="AD272" s="64"/>
      <c r="AE272" s="64"/>
      <c r="AF272" s="64"/>
    </row>
    <row r="273" spans="2:32" ht="5.25" customHeight="1">
      <c r="B273" s="75"/>
      <c r="G273" s="8"/>
      <c r="H273" s="78"/>
      <c r="I273" s="64"/>
      <c r="J273" s="64"/>
      <c r="K273" s="64"/>
      <c r="L273" s="64"/>
      <c r="M273" s="64"/>
      <c r="N273" s="64"/>
      <c r="O273" s="64"/>
      <c r="P273" s="64"/>
      <c r="Q273" s="64"/>
      <c r="R273" s="64"/>
      <c r="S273" s="64"/>
      <c r="T273" s="64"/>
      <c r="U273" s="64"/>
      <c r="V273" s="64"/>
      <c r="W273" s="64"/>
      <c r="X273" s="64"/>
      <c r="Y273" s="64"/>
      <c r="Z273" s="64"/>
      <c r="AA273" s="64"/>
      <c r="AB273" s="64"/>
      <c r="AC273" s="64"/>
      <c r="AD273" s="64"/>
      <c r="AE273" s="64"/>
      <c r="AF273" s="64"/>
    </row>
    <row r="274" spans="2:32" ht="13.5" thickBot="1">
      <c r="B274" s="5" t="s">
        <v>174</v>
      </c>
      <c r="G274" s="82">
        <f>+'[3]IS '!B45</f>
        <v>1124.1162336866348</v>
      </c>
      <c r="H274" s="82">
        <f>'[3]IS '!F45</f>
        <v>2152.1115400481576</v>
      </c>
      <c r="I274" s="64"/>
      <c r="J274" s="64"/>
      <c r="K274" s="64"/>
      <c r="L274" s="64"/>
      <c r="M274" s="64"/>
      <c r="N274" s="64"/>
      <c r="O274" s="64"/>
      <c r="P274" s="64"/>
      <c r="Q274" s="64"/>
      <c r="R274" s="64"/>
      <c r="S274" s="64"/>
      <c r="T274" s="64"/>
      <c r="U274" s="64"/>
      <c r="V274" s="64"/>
      <c r="W274" s="64"/>
      <c r="X274" s="64"/>
      <c r="Y274" s="64"/>
      <c r="Z274" s="64"/>
      <c r="AA274" s="64"/>
      <c r="AB274" s="64"/>
      <c r="AC274" s="64"/>
      <c r="AD274" s="64"/>
      <c r="AE274" s="64"/>
      <c r="AF274" s="64"/>
    </row>
    <row r="275" spans="7:32" ht="6" customHeight="1" thickTop="1">
      <c r="G275" s="83"/>
      <c r="H275" s="83"/>
      <c r="I275" s="64"/>
      <c r="J275" s="64"/>
      <c r="K275" s="64"/>
      <c r="L275" s="64"/>
      <c r="M275" s="64"/>
      <c r="N275" s="64"/>
      <c r="O275" s="64"/>
      <c r="P275" s="64"/>
      <c r="Q275" s="64"/>
      <c r="R275" s="64"/>
      <c r="S275" s="64"/>
      <c r="T275" s="64"/>
      <c r="U275" s="64"/>
      <c r="V275" s="64"/>
      <c r="W275" s="64"/>
      <c r="X275" s="64"/>
      <c r="Y275" s="64"/>
      <c r="Z275" s="64"/>
      <c r="AA275" s="64"/>
      <c r="AB275" s="64"/>
      <c r="AC275" s="64"/>
      <c r="AD275" s="64"/>
      <c r="AE275" s="64"/>
      <c r="AF275" s="64"/>
    </row>
    <row r="276" spans="2:32" ht="12.75">
      <c r="B276" s="5" t="s">
        <v>175</v>
      </c>
      <c r="G276" s="84">
        <f>+'[3]EPS'!D33</f>
        <v>80000</v>
      </c>
      <c r="H276" s="84">
        <v>80000</v>
      </c>
      <c r="I276" s="64"/>
      <c r="J276" s="64"/>
      <c r="K276" s="64"/>
      <c r="L276" s="64"/>
      <c r="M276" s="64"/>
      <c r="N276" s="64"/>
      <c r="O276" s="64"/>
      <c r="P276" s="64"/>
      <c r="Q276" s="64"/>
      <c r="R276" s="64"/>
      <c r="S276" s="64"/>
      <c r="T276" s="64"/>
      <c r="U276" s="64"/>
      <c r="V276" s="64"/>
      <c r="W276" s="64"/>
      <c r="X276" s="64"/>
      <c r="Y276" s="64"/>
      <c r="Z276" s="64"/>
      <c r="AA276" s="64"/>
      <c r="AB276" s="64"/>
      <c r="AC276" s="64"/>
      <c r="AD276" s="64"/>
      <c r="AE276" s="64"/>
      <c r="AF276" s="64"/>
    </row>
    <row r="277" spans="7:32" ht="4.5" customHeight="1">
      <c r="G277" s="83"/>
      <c r="H277" s="83"/>
      <c r="I277" s="64"/>
      <c r="J277" s="64"/>
      <c r="K277" s="64"/>
      <c r="L277" s="64"/>
      <c r="M277" s="64"/>
      <c r="N277" s="64"/>
      <c r="O277" s="64"/>
      <c r="P277" s="64"/>
      <c r="Q277" s="64"/>
      <c r="R277" s="64"/>
      <c r="S277" s="64"/>
      <c r="T277" s="64"/>
      <c r="U277" s="64"/>
      <c r="V277" s="64"/>
      <c r="W277" s="64"/>
      <c r="X277" s="64"/>
      <c r="Y277" s="64"/>
      <c r="Z277" s="64"/>
      <c r="AA277" s="64"/>
      <c r="AB277" s="64"/>
      <c r="AC277" s="64"/>
      <c r="AD277" s="64"/>
      <c r="AE277" s="64"/>
      <c r="AF277" s="64"/>
    </row>
    <row r="278" spans="2:32" ht="13.5" thickBot="1">
      <c r="B278" s="5" t="s">
        <v>176</v>
      </c>
      <c r="G278" s="115">
        <f>G274/G276*100</f>
        <v>1.4051452921082934</v>
      </c>
      <c r="H278" s="115">
        <f>H274/H276*100</f>
        <v>2.690139425060197</v>
      </c>
      <c r="I278" s="64"/>
      <c r="J278" s="64"/>
      <c r="K278" s="64"/>
      <c r="L278" s="64"/>
      <c r="M278" s="64"/>
      <c r="N278" s="64"/>
      <c r="O278" s="64"/>
      <c r="P278" s="64"/>
      <c r="Q278" s="64"/>
      <c r="R278" s="64"/>
      <c r="S278" s="64"/>
      <c r="T278" s="64"/>
      <c r="U278" s="64"/>
      <c r="V278" s="64"/>
      <c r="W278" s="64"/>
      <c r="X278" s="64"/>
      <c r="Y278" s="64"/>
      <c r="Z278" s="64"/>
      <c r="AA278" s="64"/>
      <c r="AB278" s="64"/>
      <c r="AC278" s="64"/>
      <c r="AD278" s="64"/>
      <c r="AE278" s="64"/>
      <c r="AF278" s="64"/>
    </row>
    <row r="279" spans="6:32" ht="13.5" thickTop="1">
      <c r="F279" s="85"/>
      <c r="G279" s="47"/>
      <c r="H279" s="47"/>
      <c r="I279" s="64"/>
      <c r="J279" s="64"/>
      <c r="K279" s="64"/>
      <c r="L279" s="64"/>
      <c r="M279" s="64"/>
      <c r="N279" s="64"/>
      <c r="O279" s="64"/>
      <c r="P279" s="64"/>
      <c r="Q279" s="64"/>
      <c r="R279" s="64"/>
      <c r="S279" s="64"/>
      <c r="T279" s="64"/>
      <c r="U279" s="64"/>
      <c r="V279" s="64"/>
      <c r="W279" s="64"/>
      <c r="X279" s="64"/>
      <c r="Y279" s="64"/>
      <c r="Z279" s="64"/>
      <c r="AA279" s="64"/>
      <c r="AB279" s="64"/>
      <c r="AC279" s="64"/>
      <c r="AD279" s="64"/>
      <c r="AE279" s="64"/>
      <c r="AF279" s="64"/>
    </row>
    <row r="280" spans="2:32" ht="12.75">
      <c r="B280" s="75" t="s">
        <v>177</v>
      </c>
      <c r="F280" s="9"/>
      <c r="H280" s="78"/>
      <c r="I280" s="64"/>
      <c r="J280" s="64"/>
      <c r="K280" s="64"/>
      <c r="L280" s="64"/>
      <c r="M280" s="64"/>
      <c r="N280" s="64"/>
      <c r="O280" s="64"/>
      <c r="P280" s="64"/>
      <c r="Q280" s="64"/>
      <c r="R280" s="64"/>
      <c r="S280" s="64"/>
      <c r="T280" s="64"/>
      <c r="U280" s="64"/>
      <c r="V280" s="64"/>
      <c r="W280" s="64"/>
      <c r="X280" s="64"/>
      <c r="Y280" s="64"/>
      <c r="Z280" s="64"/>
      <c r="AA280" s="64"/>
      <c r="AB280" s="64"/>
      <c r="AC280" s="64"/>
      <c r="AD280" s="64"/>
      <c r="AE280" s="64"/>
      <c r="AF280" s="64"/>
    </row>
    <row r="281" spans="2:32" ht="12.75">
      <c r="B281" s="5" t="s">
        <v>213</v>
      </c>
      <c r="F281" s="9"/>
      <c r="H281" s="78"/>
      <c r="I281" s="64"/>
      <c r="J281" s="64"/>
      <c r="K281" s="64"/>
      <c r="L281" s="64"/>
      <c r="M281" s="64"/>
      <c r="N281" s="64"/>
      <c r="O281" s="64"/>
      <c r="P281" s="64"/>
      <c r="Q281" s="64"/>
      <c r="R281" s="64"/>
      <c r="S281" s="64"/>
      <c r="T281" s="64"/>
      <c r="U281" s="64"/>
      <c r="V281" s="64"/>
      <c r="W281" s="64"/>
      <c r="X281" s="64"/>
      <c r="Y281" s="64"/>
      <c r="Z281" s="64"/>
      <c r="AA281" s="64"/>
      <c r="AB281" s="64"/>
      <c r="AC281" s="64"/>
      <c r="AD281" s="64"/>
      <c r="AE281" s="64"/>
      <c r="AF281" s="64"/>
    </row>
    <row r="282" spans="6:32" ht="12.75">
      <c r="F282" s="9"/>
      <c r="H282" s="78"/>
      <c r="I282" s="64"/>
      <c r="J282" s="64"/>
      <c r="K282" s="64"/>
      <c r="L282" s="64"/>
      <c r="M282" s="64"/>
      <c r="N282" s="64"/>
      <c r="O282" s="64"/>
      <c r="P282" s="64"/>
      <c r="Q282" s="64"/>
      <c r="R282" s="64"/>
      <c r="S282" s="64"/>
      <c r="T282" s="64"/>
      <c r="U282" s="64"/>
      <c r="V282" s="64"/>
      <c r="W282" s="64"/>
      <c r="X282" s="64"/>
      <c r="Y282" s="64"/>
      <c r="Z282" s="64"/>
      <c r="AA282" s="64"/>
      <c r="AB282" s="64"/>
      <c r="AC282" s="64"/>
      <c r="AD282" s="64"/>
      <c r="AE282" s="64"/>
      <c r="AF282" s="64"/>
    </row>
    <row r="283" spans="2:32" ht="12.75">
      <c r="B283" s="5" t="s">
        <v>175</v>
      </c>
      <c r="F283" s="9"/>
      <c r="G283" s="47">
        <f>G276</f>
        <v>80000</v>
      </c>
      <c r="H283" s="47">
        <f>H276</f>
        <v>80000</v>
      </c>
      <c r="I283" s="64"/>
      <c r="J283" s="64"/>
      <c r="K283" s="64"/>
      <c r="L283" s="64"/>
      <c r="M283" s="64"/>
      <c r="N283" s="64"/>
      <c r="O283" s="64"/>
      <c r="P283" s="64"/>
      <c r="Q283" s="64"/>
      <c r="R283" s="64"/>
      <c r="S283" s="64"/>
      <c r="T283" s="64"/>
      <c r="U283" s="64"/>
      <c r="V283" s="64"/>
      <c r="W283" s="64"/>
      <c r="X283" s="64"/>
      <c r="Y283" s="64"/>
      <c r="Z283" s="64"/>
      <c r="AA283" s="64"/>
      <c r="AB283" s="64"/>
      <c r="AC283" s="64"/>
      <c r="AD283" s="64"/>
      <c r="AE283" s="64"/>
      <c r="AF283" s="64"/>
    </row>
    <row r="284" spans="2:32" ht="12.75">
      <c r="B284" s="5" t="s">
        <v>214</v>
      </c>
      <c r="F284" s="9"/>
      <c r="G284" s="11">
        <f>'[3]EPS'!D49</f>
        <v>895.0260869565219</v>
      </c>
      <c r="H284" s="78">
        <f>'[3]EPS'!H49</f>
        <v>895.0260869565219</v>
      </c>
      <c r="I284" s="64"/>
      <c r="J284" s="64"/>
      <c r="K284" s="64"/>
      <c r="L284" s="64"/>
      <c r="M284" s="64"/>
      <c r="N284" s="64"/>
      <c r="O284" s="64"/>
      <c r="P284" s="64"/>
      <c r="Q284" s="64"/>
      <c r="R284" s="64"/>
      <c r="S284" s="64"/>
      <c r="T284" s="64"/>
      <c r="U284" s="64"/>
      <c r="V284" s="64"/>
      <c r="W284" s="64"/>
      <c r="X284" s="64"/>
      <c r="Y284" s="64"/>
      <c r="Z284" s="64"/>
      <c r="AA284" s="64"/>
      <c r="AB284" s="64"/>
      <c r="AC284" s="64"/>
      <c r="AD284" s="64"/>
      <c r="AE284" s="64"/>
      <c r="AF284" s="64"/>
    </row>
    <row r="285" spans="2:32" ht="12.75">
      <c r="B285" s="5" t="s">
        <v>215</v>
      </c>
      <c r="F285" s="9"/>
      <c r="G285" s="116">
        <f>SUM(G283:G284)</f>
        <v>80895.02608695652</v>
      </c>
      <c r="H285" s="116">
        <f>SUM(H283:H284)</f>
        <v>80895.02608695652</v>
      </c>
      <c r="I285" s="64"/>
      <c r="J285" s="64"/>
      <c r="K285" s="64"/>
      <c r="L285" s="64"/>
      <c r="M285" s="64"/>
      <c r="N285" s="64"/>
      <c r="O285" s="64"/>
      <c r="P285" s="64"/>
      <c r="Q285" s="64"/>
      <c r="R285" s="64"/>
      <c r="S285" s="64"/>
      <c r="T285" s="64"/>
      <c r="U285" s="64"/>
      <c r="V285" s="64"/>
      <c r="W285" s="64"/>
      <c r="X285" s="64"/>
      <c r="Y285" s="64"/>
      <c r="Z285" s="64"/>
      <c r="AA285" s="64"/>
      <c r="AB285" s="64"/>
      <c r="AC285" s="64"/>
      <c r="AD285" s="64"/>
      <c r="AE285" s="64"/>
      <c r="AF285" s="64"/>
    </row>
    <row r="286" spans="6:32" ht="12.75">
      <c r="F286" s="9"/>
      <c r="H286" s="78"/>
      <c r="I286" s="64"/>
      <c r="J286" s="64"/>
      <c r="K286" s="64"/>
      <c r="L286" s="64"/>
      <c r="M286" s="64"/>
      <c r="N286" s="64"/>
      <c r="O286" s="64"/>
      <c r="P286" s="64"/>
      <c r="Q286" s="64"/>
      <c r="R286" s="64"/>
      <c r="S286" s="64"/>
      <c r="T286" s="64"/>
      <c r="U286" s="64"/>
      <c r="V286" s="64"/>
      <c r="W286" s="64"/>
      <c r="X286" s="64"/>
      <c r="Y286" s="64"/>
      <c r="Z286" s="64"/>
      <c r="AA286" s="64"/>
      <c r="AB286" s="64"/>
      <c r="AC286" s="64"/>
      <c r="AD286" s="64"/>
      <c r="AE286" s="64"/>
      <c r="AF286" s="64"/>
    </row>
    <row r="287" spans="2:32" ht="13.5" thickBot="1">
      <c r="B287" s="5" t="s">
        <v>216</v>
      </c>
      <c r="F287" s="9"/>
      <c r="G287" s="117">
        <f>G274/G285*100</f>
        <v>1.3895987034830648</v>
      </c>
      <c r="H287" s="117">
        <f>H274/H285*100</f>
        <v>2.660375605460325</v>
      </c>
      <c r="I287" s="64"/>
      <c r="J287" s="64"/>
      <c r="K287" s="64"/>
      <c r="L287" s="64"/>
      <c r="M287" s="64"/>
      <c r="N287" s="64"/>
      <c r="O287" s="64"/>
      <c r="P287" s="64"/>
      <c r="Q287" s="64"/>
      <c r="R287" s="64"/>
      <c r="S287" s="64"/>
      <c r="T287" s="64"/>
      <c r="U287" s="64"/>
      <c r="V287" s="64"/>
      <c r="W287" s="64"/>
      <c r="X287" s="64"/>
      <c r="Y287" s="64"/>
      <c r="Z287" s="64"/>
      <c r="AA287" s="64"/>
      <c r="AB287" s="64"/>
      <c r="AC287" s="64"/>
      <c r="AD287" s="64"/>
      <c r="AE287" s="64"/>
      <c r="AF287" s="64"/>
    </row>
    <row r="288" spans="6:32" ht="13.5" thickTop="1">
      <c r="F288" s="9"/>
      <c r="H288" s="78"/>
      <c r="I288" s="64"/>
      <c r="J288" s="64"/>
      <c r="K288" s="64"/>
      <c r="L288" s="64"/>
      <c r="M288" s="64"/>
      <c r="N288" s="64"/>
      <c r="O288" s="64"/>
      <c r="P288" s="64"/>
      <c r="Q288" s="64"/>
      <c r="R288" s="64"/>
      <c r="S288" s="64"/>
      <c r="T288" s="64"/>
      <c r="U288" s="64"/>
      <c r="V288" s="64"/>
      <c r="W288" s="64"/>
      <c r="X288" s="64"/>
      <c r="Y288" s="64"/>
      <c r="Z288" s="64"/>
      <c r="AA288" s="64"/>
      <c r="AB288" s="64"/>
      <c r="AC288" s="64"/>
      <c r="AD288" s="64"/>
      <c r="AE288" s="64"/>
      <c r="AF288" s="64"/>
    </row>
    <row r="289" spans="6:32" ht="12.75">
      <c r="F289" s="9"/>
      <c r="H289" s="78"/>
      <c r="I289" s="64"/>
      <c r="J289" s="64"/>
      <c r="K289" s="64"/>
      <c r="L289" s="64"/>
      <c r="M289" s="64"/>
      <c r="N289" s="64"/>
      <c r="O289" s="64"/>
      <c r="P289" s="64"/>
      <c r="Q289" s="64"/>
      <c r="R289" s="64"/>
      <c r="S289" s="64"/>
      <c r="T289" s="64"/>
      <c r="U289" s="64"/>
      <c r="V289" s="64"/>
      <c r="W289" s="64"/>
      <c r="X289" s="64"/>
      <c r="Y289" s="64"/>
      <c r="Z289" s="64"/>
      <c r="AA289" s="64"/>
      <c r="AB289" s="64"/>
      <c r="AC289" s="64"/>
      <c r="AD289" s="64"/>
      <c r="AE289" s="64"/>
      <c r="AF289" s="64"/>
    </row>
    <row r="290" spans="6:32" ht="12.75">
      <c r="F290" s="86"/>
      <c r="G290" s="47"/>
      <c r="H290" s="78"/>
      <c r="I290" s="64"/>
      <c r="J290" s="64"/>
      <c r="K290" s="64"/>
      <c r="L290" s="64"/>
      <c r="M290" s="64"/>
      <c r="N290" s="64"/>
      <c r="O290" s="64"/>
      <c r="P290" s="64"/>
      <c r="Q290" s="64"/>
      <c r="R290" s="64"/>
      <c r="S290" s="64"/>
      <c r="T290" s="64"/>
      <c r="U290" s="64"/>
      <c r="V290" s="64"/>
      <c r="W290" s="64"/>
      <c r="X290" s="64"/>
      <c r="Y290" s="64"/>
      <c r="Z290" s="64"/>
      <c r="AA290" s="64"/>
      <c r="AB290" s="64"/>
      <c r="AC290" s="64"/>
      <c r="AD290" s="64"/>
      <c r="AE290" s="64"/>
      <c r="AF290" s="64"/>
    </row>
    <row r="291" spans="6:32" ht="12.75">
      <c r="F291" s="86"/>
      <c r="G291" s="47"/>
      <c r="H291" s="78"/>
      <c r="I291" s="64"/>
      <c r="J291" s="64"/>
      <c r="K291" s="64"/>
      <c r="L291" s="64"/>
      <c r="M291" s="64"/>
      <c r="N291" s="64"/>
      <c r="O291" s="64"/>
      <c r="P291" s="64"/>
      <c r="Q291" s="64"/>
      <c r="R291" s="64"/>
      <c r="S291" s="64"/>
      <c r="T291" s="64"/>
      <c r="U291" s="64"/>
      <c r="V291" s="64"/>
      <c r="W291" s="64"/>
      <c r="X291" s="64"/>
      <c r="Y291" s="64"/>
      <c r="Z291" s="64"/>
      <c r="AA291" s="64"/>
      <c r="AB291" s="64"/>
      <c r="AC291" s="64"/>
      <c r="AD291" s="64"/>
      <c r="AE291" s="64"/>
      <c r="AF291" s="64"/>
    </row>
    <row r="292" spans="6:32" ht="12.75">
      <c r="F292" s="86"/>
      <c r="G292" s="47"/>
      <c r="H292" s="78"/>
      <c r="I292" s="64"/>
      <c r="J292" s="64"/>
      <c r="K292" s="64"/>
      <c r="L292" s="64"/>
      <c r="M292" s="64"/>
      <c r="N292" s="64"/>
      <c r="O292" s="64"/>
      <c r="P292" s="64"/>
      <c r="Q292" s="64"/>
      <c r="R292" s="64"/>
      <c r="S292" s="64"/>
      <c r="T292" s="64"/>
      <c r="U292" s="64"/>
      <c r="V292" s="64"/>
      <c r="W292" s="64"/>
      <c r="X292" s="64"/>
      <c r="Y292" s="64"/>
      <c r="Z292" s="64"/>
      <c r="AA292" s="64"/>
      <c r="AB292" s="64"/>
      <c r="AC292" s="64"/>
      <c r="AD292" s="64"/>
      <c r="AE292" s="64"/>
      <c r="AF292" s="64"/>
    </row>
    <row r="293" spans="6:32" ht="12.75">
      <c r="F293" s="86"/>
      <c r="G293" s="47"/>
      <c r="H293" s="78"/>
      <c r="I293" s="64"/>
      <c r="J293" s="64"/>
      <c r="K293" s="64"/>
      <c r="L293" s="64"/>
      <c r="M293" s="64"/>
      <c r="N293" s="64"/>
      <c r="O293" s="64"/>
      <c r="P293" s="64"/>
      <c r="Q293" s="64"/>
      <c r="R293" s="64"/>
      <c r="S293" s="64"/>
      <c r="T293" s="64"/>
      <c r="U293" s="64"/>
      <c r="V293" s="64"/>
      <c r="W293" s="64"/>
      <c r="X293" s="64"/>
      <c r="Y293" s="64"/>
      <c r="Z293" s="64"/>
      <c r="AA293" s="64"/>
      <c r="AB293" s="64"/>
      <c r="AC293" s="64"/>
      <c r="AD293" s="64"/>
      <c r="AE293" s="64"/>
      <c r="AF293" s="64"/>
    </row>
    <row r="294" spans="6:32" ht="12.75">
      <c r="F294" s="86"/>
      <c r="G294" s="47"/>
      <c r="H294" s="78"/>
      <c r="I294" s="64"/>
      <c r="J294" s="64"/>
      <c r="K294" s="64"/>
      <c r="L294" s="64"/>
      <c r="M294" s="64"/>
      <c r="N294" s="64"/>
      <c r="O294" s="64"/>
      <c r="P294" s="64"/>
      <c r="Q294" s="64"/>
      <c r="R294" s="64"/>
      <c r="S294" s="64"/>
      <c r="T294" s="64"/>
      <c r="U294" s="64"/>
      <c r="V294" s="64"/>
      <c r="W294" s="64"/>
      <c r="X294" s="64"/>
      <c r="Y294" s="64"/>
      <c r="Z294" s="64"/>
      <c r="AA294" s="64"/>
      <c r="AB294" s="64"/>
      <c r="AC294" s="64"/>
      <c r="AD294" s="64"/>
      <c r="AE294" s="64"/>
      <c r="AF294" s="64"/>
    </row>
    <row r="295" spans="6:32" ht="12.75">
      <c r="F295" s="86"/>
      <c r="G295" s="47"/>
      <c r="H295" s="78"/>
      <c r="I295" s="64"/>
      <c r="J295" s="64"/>
      <c r="K295" s="64"/>
      <c r="L295" s="64"/>
      <c r="M295" s="64"/>
      <c r="N295" s="64"/>
      <c r="O295" s="64"/>
      <c r="P295" s="64"/>
      <c r="Q295" s="64"/>
      <c r="R295" s="64"/>
      <c r="S295" s="64"/>
      <c r="T295" s="64"/>
      <c r="U295" s="64"/>
      <c r="V295" s="64"/>
      <c r="W295" s="64"/>
      <c r="X295" s="64"/>
      <c r="Y295" s="64"/>
      <c r="Z295" s="64"/>
      <c r="AA295" s="64"/>
      <c r="AB295" s="64"/>
      <c r="AC295" s="64"/>
      <c r="AD295" s="64"/>
      <c r="AE295" s="64"/>
      <c r="AF295" s="64"/>
    </row>
    <row r="296" spans="6:32" ht="12.75">
      <c r="F296" s="9"/>
      <c r="H296" s="78"/>
      <c r="I296" s="64"/>
      <c r="J296" s="64"/>
      <c r="K296" s="64"/>
      <c r="L296" s="64"/>
      <c r="M296" s="64"/>
      <c r="N296" s="64"/>
      <c r="O296" s="64"/>
      <c r="P296" s="64"/>
      <c r="Q296" s="64"/>
      <c r="R296" s="64"/>
      <c r="S296" s="64"/>
      <c r="T296" s="64"/>
      <c r="U296" s="64"/>
      <c r="V296" s="64"/>
      <c r="W296" s="64"/>
      <c r="X296" s="64"/>
      <c r="Y296" s="64"/>
      <c r="Z296" s="64"/>
      <c r="AA296" s="64"/>
      <c r="AB296" s="64"/>
      <c r="AC296" s="64"/>
      <c r="AD296" s="64"/>
      <c r="AE296" s="64"/>
      <c r="AF296" s="64"/>
    </row>
    <row r="297" spans="6:32" ht="12.75">
      <c r="F297" s="9"/>
      <c r="H297" s="78"/>
      <c r="I297" s="64"/>
      <c r="J297" s="64"/>
      <c r="K297" s="64"/>
      <c r="L297" s="64"/>
      <c r="M297" s="64"/>
      <c r="N297" s="64"/>
      <c r="O297" s="64"/>
      <c r="P297" s="64"/>
      <c r="Q297" s="64"/>
      <c r="R297" s="64"/>
      <c r="S297" s="64"/>
      <c r="T297" s="64"/>
      <c r="U297" s="64"/>
      <c r="V297" s="64"/>
      <c r="W297" s="64"/>
      <c r="X297" s="64"/>
      <c r="Y297" s="64"/>
      <c r="Z297" s="64"/>
      <c r="AA297" s="64"/>
      <c r="AB297" s="64"/>
      <c r="AC297" s="64"/>
      <c r="AD297" s="64"/>
      <c r="AE297" s="64"/>
      <c r="AF297" s="64"/>
    </row>
    <row r="298" spans="6:32" ht="12.75">
      <c r="F298" s="9"/>
      <c r="H298" s="78"/>
      <c r="I298" s="64"/>
      <c r="J298" s="64"/>
      <c r="K298" s="64"/>
      <c r="L298" s="64"/>
      <c r="M298" s="64"/>
      <c r="N298" s="64"/>
      <c r="O298" s="64"/>
      <c r="P298" s="64"/>
      <c r="Q298" s="64"/>
      <c r="R298" s="64"/>
      <c r="S298" s="64"/>
      <c r="T298" s="64"/>
      <c r="U298" s="64"/>
      <c r="V298" s="64"/>
      <c r="W298" s="64"/>
      <c r="X298" s="64"/>
      <c r="Y298" s="64"/>
      <c r="Z298" s="64"/>
      <c r="AA298" s="64"/>
      <c r="AB298" s="64"/>
      <c r="AC298" s="64"/>
      <c r="AD298" s="64"/>
      <c r="AE298" s="64"/>
      <c r="AF298" s="64"/>
    </row>
    <row r="299" spans="6:8" ht="12.75">
      <c r="F299" s="9"/>
      <c r="H299" s="78"/>
    </row>
    <row r="300" spans="6:8" ht="12.75">
      <c r="F300" s="9"/>
      <c r="H300" s="78"/>
    </row>
    <row r="301" spans="6:8" ht="12.75">
      <c r="F301" s="78"/>
      <c r="G301" s="78"/>
      <c r="H301" s="78"/>
    </row>
    <row r="302" spans="6:8" ht="12.75">
      <c r="F302" s="78"/>
      <c r="G302" s="78"/>
      <c r="H302" s="78"/>
    </row>
    <row r="303" spans="6:8" ht="12.75">
      <c r="F303" s="78"/>
      <c r="G303" s="78"/>
      <c r="H303" s="78"/>
    </row>
    <row r="304" spans="6:8" ht="12.75">
      <c r="F304" s="78"/>
      <c r="G304" s="78"/>
      <c r="H304" s="78"/>
    </row>
    <row r="305" spans="6:32" ht="12.75" hidden="1">
      <c r="F305" s="78"/>
      <c r="G305" s="78"/>
      <c r="H305" s="78"/>
      <c r="I305" s="64"/>
      <c r="J305" s="64"/>
      <c r="K305" s="64"/>
      <c r="L305" s="64"/>
      <c r="M305" s="64"/>
      <c r="N305" s="64"/>
      <c r="O305" s="64"/>
      <c r="P305" s="64"/>
      <c r="Q305" s="64"/>
      <c r="R305" s="64"/>
      <c r="S305" s="64"/>
      <c r="T305" s="64"/>
      <c r="U305" s="64"/>
      <c r="V305" s="64"/>
      <c r="W305" s="64"/>
      <c r="X305" s="64"/>
      <c r="Y305" s="64"/>
      <c r="Z305" s="64"/>
      <c r="AA305" s="64"/>
      <c r="AB305" s="64"/>
      <c r="AC305" s="64"/>
      <c r="AD305" s="64"/>
      <c r="AE305" s="64"/>
      <c r="AF305" s="64"/>
    </row>
    <row r="306" spans="6:32" ht="12.75" hidden="1">
      <c r="F306" s="78"/>
      <c r="G306" s="78"/>
      <c r="H306" s="78"/>
      <c r="I306" s="64"/>
      <c r="J306" s="64"/>
      <c r="K306" s="64"/>
      <c r="L306" s="64"/>
      <c r="M306" s="64"/>
      <c r="N306" s="64"/>
      <c r="O306" s="64"/>
      <c r="P306" s="64"/>
      <c r="Q306" s="64"/>
      <c r="R306" s="64"/>
      <c r="S306" s="64"/>
      <c r="T306" s="64"/>
      <c r="U306" s="64"/>
      <c r="V306" s="64"/>
      <c r="W306" s="64"/>
      <c r="X306" s="64"/>
      <c r="Y306" s="64"/>
      <c r="Z306" s="64"/>
      <c r="AA306" s="64"/>
      <c r="AB306" s="64"/>
      <c r="AC306" s="64"/>
      <c r="AD306" s="64"/>
      <c r="AE306" s="64"/>
      <c r="AF306" s="64"/>
    </row>
    <row r="307" spans="6:32" ht="12.75" hidden="1">
      <c r="F307" s="78"/>
      <c r="G307" s="78"/>
      <c r="H307" s="78"/>
      <c r="I307" s="64"/>
      <c r="J307" s="64"/>
      <c r="K307" s="64"/>
      <c r="L307" s="64"/>
      <c r="M307" s="64"/>
      <c r="N307" s="64"/>
      <c r="O307" s="64"/>
      <c r="P307" s="64"/>
      <c r="Q307" s="64"/>
      <c r="R307" s="64"/>
      <c r="S307" s="64"/>
      <c r="T307" s="64"/>
      <c r="U307" s="64"/>
      <c r="V307" s="64"/>
      <c r="W307" s="64"/>
      <c r="X307" s="64"/>
      <c r="Y307" s="64"/>
      <c r="Z307" s="64"/>
      <c r="AA307" s="64"/>
      <c r="AB307" s="64"/>
      <c r="AC307" s="64"/>
      <c r="AD307" s="64"/>
      <c r="AE307" s="64"/>
      <c r="AF307" s="64"/>
    </row>
    <row r="308" spans="6:8" ht="12.75" hidden="1">
      <c r="F308" s="78"/>
      <c r="G308" s="78"/>
      <c r="H308" s="78"/>
    </row>
    <row r="309" ht="12.75" hidden="1"/>
    <row r="310" ht="12.75" hidden="1"/>
    <row r="311" ht="12.75" hidden="1"/>
    <row r="312" ht="12.75" hidden="1"/>
    <row r="316" spans="6:8" ht="12.75">
      <c r="F316" s="78"/>
      <c r="G316" s="78"/>
      <c r="H316" s="78"/>
    </row>
    <row r="317" spans="6:8" ht="12.75">
      <c r="F317" s="78"/>
      <c r="G317" s="78"/>
      <c r="H317" s="78"/>
    </row>
    <row r="318" spans="6:8" ht="12.75">
      <c r="F318" s="78"/>
      <c r="G318" s="78"/>
      <c r="H318" s="78"/>
    </row>
    <row r="319" spans="6:8" ht="12.75">
      <c r="F319" s="78"/>
      <c r="G319" s="78"/>
      <c r="H319" s="78"/>
    </row>
    <row r="320" spans="6:8" ht="12.75">
      <c r="F320" s="78"/>
      <c r="G320" s="78"/>
      <c r="H320" s="78"/>
    </row>
    <row r="321" spans="6:8" ht="12.75">
      <c r="F321" s="78"/>
      <c r="G321" s="78"/>
      <c r="H321" s="78"/>
    </row>
    <row r="322" spans="6:8" ht="12.75">
      <c r="F322" s="78"/>
      <c r="G322" s="78"/>
      <c r="H322" s="78"/>
    </row>
    <row r="323" spans="6:8" ht="12.75">
      <c r="F323" s="78"/>
      <c r="G323" s="78"/>
      <c r="H323" s="78"/>
    </row>
    <row r="324" spans="6:8" ht="12.75">
      <c r="F324" s="78"/>
      <c r="G324" s="78"/>
      <c r="H324" s="78"/>
    </row>
    <row r="325" spans="6:8" ht="12.75">
      <c r="F325" s="78"/>
      <c r="G325" s="78"/>
      <c r="H325" s="78"/>
    </row>
    <row r="326" spans="6:8" ht="12.75">
      <c r="F326" s="78"/>
      <c r="G326" s="78"/>
      <c r="H326" s="78"/>
    </row>
    <row r="327" spans="6:8" ht="12.75">
      <c r="F327" s="78"/>
      <c r="G327" s="78"/>
      <c r="H327" s="78"/>
    </row>
    <row r="328" spans="6:8" ht="12.75">
      <c r="F328" s="78"/>
      <c r="G328" s="78"/>
      <c r="H328" s="78"/>
    </row>
    <row r="329" spans="6:8" ht="12.75">
      <c r="F329" s="78"/>
      <c r="G329" s="78"/>
      <c r="H329" s="78"/>
    </row>
    <row r="330" spans="6:8" ht="12.75">
      <c r="F330" s="78"/>
      <c r="G330" s="78"/>
      <c r="H330" s="78"/>
    </row>
    <row r="331" spans="6:8" ht="12.75">
      <c r="F331" s="78"/>
      <c r="G331" s="78"/>
      <c r="H331" s="78"/>
    </row>
    <row r="332" spans="6:8" ht="12.75">
      <c r="F332" s="78"/>
      <c r="G332" s="78"/>
      <c r="H332" s="78"/>
    </row>
    <row r="333" spans="6:8" ht="12.75">
      <c r="F333" s="78"/>
      <c r="G333" s="78"/>
      <c r="H333" s="78"/>
    </row>
    <row r="334" spans="6:8" ht="12.75">
      <c r="F334" s="78"/>
      <c r="G334" s="78"/>
      <c r="H334" s="78"/>
    </row>
    <row r="335" spans="6:8" ht="12.75">
      <c r="F335" s="78"/>
      <c r="G335" s="78"/>
      <c r="H335" s="78"/>
    </row>
    <row r="336" spans="6:8" ht="12.75">
      <c r="F336" s="78"/>
      <c r="G336" s="78"/>
      <c r="H336" s="78"/>
    </row>
    <row r="337" spans="6:8" ht="12.75">
      <c r="F337" s="78"/>
      <c r="G337" s="78"/>
      <c r="H337" s="78"/>
    </row>
    <row r="338" spans="6:8" ht="12.75">
      <c r="F338" s="78"/>
      <c r="G338" s="78"/>
      <c r="H338" s="78"/>
    </row>
    <row r="347" spans="6:8" ht="12.75">
      <c r="F347" s="78"/>
      <c r="G347" s="78"/>
      <c r="H347" s="78"/>
    </row>
    <row r="348" spans="6:8" ht="12.75">
      <c r="F348" s="78"/>
      <c r="G348" s="78"/>
      <c r="H348" s="78"/>
    </row>
    <row r="349" spans="6:8" ht="12.75">
      <c r="F349" s="78"/>
      <c r="G349" s="78"/>
      <c r="H349" s="78"/>
    </row>
    <row r="350" spans="6:8" ht="12.75">
      <c r="F350" s="78"/>
      <c r="G350" s="78"/>
      <c r="H350" s="78"/>
    </row>
    <row r="351" spans="6:8" ht="12.75">
      <c r="F351" s="78"/>
      <c r="G351" s="78"/>
      <c r="H351" s="78"/>
    </row>
    <row r="352" spans="6:8" ht="12.75">
      <c r="F352" s="78"/>
      <c r="G352" s="78"/>
      <c r="H352" s="78"/>
    </row>
    <row r="353" spans="6:8" ht="12.75">
      <c r="F353" s="78"/>
      <c r="G353" s="78"/>
      <c r="H353" s="78"/>
    </row>
    <row r="354" spans="6:8" ht="12.75">
      <c r="F354" s="78"/>
      <c r="G354" s="78"/>
      <c r="H354" s="78"/>
    </row>
    <row r="355" spans="6:8" ht="12.75">
      <c r="F355" s="78"/>
      <c r="G355" s="78"/>
      <c r="H355" s="78"/>
    </row>
    <row r="356" spans="6:8" ht="12.75">
      <c r="F356" s="78"/>
      <c r="G356" s="78"/>
      <c r="H356" s="78"/>
    </row>
    <row r="357" spans="6:8" ht="12.75">
      <c r="F357" s="78"/>
      <c r="G357" s="78"/>
      <c r="H357" s="78"/>
    </row>
    <row r="358" spans="6:8" ht="12.75">
      <c r="F358" s="78"/>
      <c r="G358" s="78"/>
      <c r="H358" s="78"/>
    </row>
    <row r="359" spans="6:8" ht="12.75">
      <c r="F359" s="78"/>
      <c r="G359" s="78"/>
      <c r="H359" s="78"/>
    </row>
    <row r="360" spans="6:8" ht="12.75">
      <c r="F360" s="78"/>
      <c r="G360" s="78"/>
      <c r="H360" s="78"/>
    </row>
    <row r="361" spans="6:8" ht="12.75">
      <c r="F361" s="78"/>
      <c r="G361" s="78"/>
      <c r="H361" s="78"/>
    </row>
  </sheetData>
  <printOptions/>
  <pageMargins left="0.7874015748031497" right="0.2755905511811024" top="0.2362204724409449" bottom="0.3937007874015748" header="0.1968503937007874" footer="0.1968503937007874"/>
  <pageSetup horizontalDpi="600" verticalDpi="600" orientation="portrait" paperSize="9" scale="93" r:id="rId2"/>
  <headerFooter alignWithMargins="0">
    <oddFooter>&amp;CPage &amp;P+4
</oddFooter>
  </headerFooter>
  <rowBreaks count="4" manualBreakCount="4">
    <brk id="68" max="7" man="1"/>
    <brk id="132" max="7" man="1"/>
    <brk id="224" max="7" man="1"/>
    <brk id="298" max="7"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Goodway Rubber Industries S/B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TehSH</dc:creator>
  <cp:keywords/>
  <dc:description/>
  <cp:lastModifiedBy>Daphne Leong Kuan Ying</cp:lastModifiedBy>
  <cp:lastPrinted>2005-08-23T09:26:24Z</cp:lastPrinted>
  <dcterms:created xsi:type="dcterms:W3CDTF">2005-02-24T12:27:22Z</dcterms:created>
  <dcterms:modified xsi:type="dcterms:W3CDTF">2005-08-23T09:28:23Z</dcterms:modified>
  <cp:category/>
  <cp:version/>
  <cp:contentType/>
  <cp:contentStatus/>
</cp:coreProperties>
</file>